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up" sheetId="1" state="visible" r:id="rId3"/>
    <sheet name="Avalanche" sheetId="2" state="visible" r:id="rId4"/>
    <sheet name="Snowbal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<sst xmlns="http://schemas.openxmlformats.org/spreadsheetml/2006/main" count="109" uniqueCount="47">
  <si>
    <t xml:space="preserve">Debt Avalanche vs Snowball — Payoff Tracker</t>
  </si>
  <si>
    <t xml:space="preserve">Free UK template · avalanchevssnowball.co.uk · Not financial advice</t>
  </si>
  <si>
    <t xml:space="preserve">HOW TO USE</t>
  </si>
  <si>
    <t xml:space="preserve">1. Enter each debt below (name, current balance, APR, minimum payment). Blue cells are inputs.</t>
  </si>
  <si>
    <t xml:space="preserve">2. Set your extra monthly payment (above all minimums) in cell E14.</t>
  </si>
  <si>
    <t xml:space="preserve">3. Open the 'Avalanche' tab — it auto-sorts by highest APR first. Track each month there.</t>
  </si>
  <si>
    <t xml:space="preserve">4. Open the 'Snowball' tab — it auto-sorts by smallest balance first.</t>
  </si>
  <si>
    <t xml:space="preserve">5. For best results: sort Setup rows so Debt 1 = your avalanche/snowball target.</t>
  </si>
  <si>
    <t xml:space="preserve">   Avalanche: sort by APR descending. Snowball: sort by balance ascending.</t>
  </si>
  <si>
    <t xml:space="preserve">EXTRA MONTHLY PAYMENT (above all minimums)</t>
  </si>
  <si>
    <t xml:space="preserve">Amount →</t>
  </si>
  <si>
    <t xml:space="preserve">← update this</t>
  </si>
  <si>
    <t xml:space="preserve">DEBT LIST</t>
  </si>
  <si>
    <t xml:space="preserve">Debt name</t>
  </si>
  <si>
    <t xml:space="preserve">Current balance (£)</t>
  </si>
  <si>
    <t xml:space="preserve">APR</t>
  </si>
  <si>
    <t xml:space="preserve">Monthly minimum (£)</t>
  </si>
  <si>
    <t xml:space="preserve">Store card</t>
  </si>
  <si>
    <t xml:space="preserve">Credit card</t>
  </si>
  <si>
    <t xml:space="preserve">Personal loan</t>
  </si>
  <si>
    <t xml:space="preserve">TOTALS</t>
  </si>
  <si>
    <t xml:space="preserve">COLOUR KEY</t>
  </si>
  <si>
    <t xml:space="preserve">■ Blue text = input — change these numbers</t>
  </si>
  <si>
    <t xml:space="preserve">■ Black text = formula — do not edit</t>
  </si>
  <si>
    <t xml:space="preserve">■ Green border/tab = Avalanche tracker</t>
  </si>
  <si>
    <t xml:space="preserve">■ Orange border/tab = Snowball tracker</t>
  </si>
  <si>
    <t xml:space="preserve">Educational use only. Not financial advice. Free debt help: moneyhelper.org.uk · stepchange.org · nationaldebtline.org</t>
  </si>
  <si>
    <t xml:space="preserve">Debt Avalanche Tracker</t>
  </si>
  <si>
    <t xml:space="preserve">Sort Setup rows by APR highest first. Extra payment targets Debt 1 until cleared, then rolls down.</t>
  </si>
  <si>
    <t xml:space="preserve">Data pulls automatically from Setup sheet. Enter your extra payment in Setup!E14. Formulas assume debts stay in same order each month.</t>
  </si>
  <si>
    <t xml:space="preserve">Date</t>
  </si>
  <si>
    <t xml:space="preserve">Month</t>
  </si>
  <si>
    <t xml:space="preserve">Total balance</t>
  </si>
  <si>
    <t xml:space="preserve">Total paid/mo</t>
  </si>
  <si>
    <t xml:space="preserve">Interest/mo</t>
  </si>
  <si>
    <t xml:space="preserve">#</t>
  </si>
  <si>
    <t xml:space="preserve">Balance</t>
  </si>
  <si>
    <t xml:space="preserve">Payment</t>
  </si>
  <si>
    <t xml:space="preserve">Start</t>
  </si>
  <si>
    <t xml:space="preserve">-</t>
  </si>
  <si>
    <t xml:space="preserve">SUMMARY</t>
  </si>
  <si>
    <t xml:space="preserve">Total interest paid:</t>
  </si>
  <si>
    <t xml:space="preserve">Months to debt-free:</t>
  </si>
  <si>
    <t xml:space="preserve">Total repaid (principal + interest):</t>
  </si>
  <si>
    <t xml:space="preserve">avalanchevssnowball.co.uk — free UK debt payoff calculator · not financial advice</t>
  </si>
  <si>
    <t xml:space="preserve">Debt Snowball Tracker</t>
  </si>
  <si>
    <t xml:space="preserve">Sort Setup rows by balance smallest first. Extra payment targets Debt 1 until cleared, then rolls down.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</si>
</sst>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£#,##0.00;[RED]&quot;(£&quot;#,##0.00\);\-"/>
    <numFmt numFmtId="166" formatCode="0.0%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E8EAF0"/>
      <name val="Arial"/>
      <family val="0"/>
      <charset val="1"/>
    </font>
    <font>
      <i val="true"/>
      <sz val="10"/>
      <color rgb="FF6B7490"/>
      <name val="Arial"/>
      <family val="0"/>
      <charset val="1"/>
    </font>
    <font>
      <b val="true"/>
      <sz val="9"/>
      <color rgb="FF3ECF8E"/>
      <name val="Arial"/>
      <family val="0"/>
      <charset val="1"/>
    </font>
    <font>
      <sz val="9"/>
      <color rgb="FF6B7490"/>
      <name val="Arial"/>
      <family val="0"/>
      <charset val="1"/>
    </font>
    <font>
      <b val="true"/>
      <sz val="10"/>
      <color rgb="FFF5A623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i val="true"/>
      <sz val="9"/>
      <color rgb="FF6B7490"/>
      <name val="Arial"/>
      <family val="0"/>
      <charset val="1"/>
    </font>
    <font>
      <b val="true"/>
      <sz val="9"/>
      <color rgb="FF6B749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6B7490"/>
      <name val="Arial"/>
      <family val="0"/>
      <charset val="1"/>
    </font>
    <font>
      <b val="true"/>
      <sz val="10"/>
      <color rgb="FFE8EAF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3ECF8E"/>
      <name val="Arial"/>
      <family val="0"/>
      <charset val="1"/>
    </font>
    <font>
      <sz val="9"/>
      <color rgb="FFF5A623"/>
      <name val="Arial"/>
      <family val="0"/>
      <charset val="1"/>
    </font>
    <font>
      <i val="true"/>
      <sz val="8"/>
      <color rgb="FF6B7490"/>
      <name val="Arial"/>
      <family val="0"/>
      <charset val="1"/>
    </font>
    <font>
      <b val="true"/>
      <sz val="16"/>
      <color rgb="FFE8EAF0"/>
      <name val="Arial"/>
      <family val="0"/>
      <charset val="1"/>
    </font>
    <font>
      <b val="true"/>
      <sz val="9"/>
      <color rgb="FFE8EAF0"/>
      <name val="Arial"/>
      <family val="0"/>
      <charset val="1"/>
    </font>
    <font>
      <b val="true"/>
      <sz val="8"/>
      <color rgb="FF6B749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3ECF8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C0E12"/>
        <bgColor rgb="FF13161D"/>
      </patternFill>
    </fill>
    <fill>
      <patternFill patternType="solid">
        <fgColor rgb="FF1E2230"/>
        <bgColor rgb="FF1A1E28"/>
      </patternFill>
    </fill>
    <fill>
      <patternFill patternType="solid">
        <fgColor rgb="FF13161D"/>
        <bgColor rgb="FF0C0E12"/>
      </patternFill>
    </fill>
    <fill>
      <patternFill patternType="solid">
        <fgColor rgb="FF1A1E28"/>
        <bgColor rgb="FF1E223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>
        <color rgb="FF3ECF8E"/>
      </left>
      <right style="medium">
        <color rgb="FF3ECF8E"/>
      </right>
      <top style="medium">
        <color rgb="FF3ECF8E"/>
      </top>
      <bottom style="medium">
        <color rgb="FF3ECF8E"/>
      </bottom>
      <diagonal/>
    </border>
    <border diagonalUp="false" diagonalDown="false">
      <left style="thin">
        <color rgb="FF252A38"/>
      </left>
      <right style="thin">
        <color rgb="FF252A38"/>
      </right>
      <top style="thin">
        <color rgb="FF252A38"/>
      </top>
      <bottom style="thin">
        <color rgb="FF252A3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8EA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C0E12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ECF8E"/>
      <rgbColor rgb="FF99CC00"/>
      <rgbColor rgb="FFFFCC00"/>
      <rgbColor rgb="FFF5A623"/>
      <rgbColor rgb="FFFF6600"/>
      <rgbColor rgb="FF6B7490"/>
      <rgbColor rgb="FF969696"/>
      <rgbColor rgb="FF13161D"/>
      <rgbColor rgb="FF339966"/>
      <rgbColor rgb="FF1A1E28"/>
      <rgbColor rgb="FF1E2230"/>
      <rgbColor rgb="FF993300"/>
      <rgbColor rgb="FF993366"/>
      <rgbColor rgb="FF333399"/>
      <rgbColor rgb="FF252A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ECF8E"/>
    <pageSetUpPr fitToPage="false"/>
  </sheetPr>
  <dimension ref="A1:O8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16"/>
    <col collapsed="false" customWidth="true" hidden="false" outlineLevel="0" max="4" min="4" style="1" width="10"/>
    <col collapsed="false" customWidth="true" hidden="false" outlineLevel="0" max="5" min="5" style="1" width="18"/>
    <col collapsed="false" customWidth="true" hidden="false" outlineLevel="0" max="6" min="6" style="1" width="20"/>
  </cols>
  <sheetData>
    <row r="1" customFormat="false" ht="1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36" hidden="false" customHeight="true" outlineLevel="0" collapsed="false">
      <c r="A2" s="2"/>
      <c r="B2" s="3" t="s">
        <v>0</v>
      </c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8" hidden="false" customHeight="true" outlineLevel="0" collapsed="false">
      <c r="A3" s="2"/>
      <c r="B3" s="4" t="s">
        <v>1</v>
      </c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18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true" outlineLevel="0" collapsed="false">
      <c r="A5" s="2"/>
      <c r="B5" s="5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customFormat="false" ht="18" hidden="false" customHeight="true" outlineLevel="0" collapsed="false">
      <c r="A6" s="2"/>
      <c r="B6" s="6" t="s">
        <v>3</v>
      </c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</row>
    <row r="7" customFormat="false" ht="18" hidden="false" customHeight="true" outlineLevel="0" collapsed="false">
      <c r="A7" s="2"/>
      <c r="B7" s="6" t="s">
        <v>4</v>
      </c>
      <c r="C7" s="6"/>
      <c r="D7" s="6"/>
      <c r="E7" s="6"/>
      <c r="F7" s="6"/>
      <c r="G7" s="2"/>
      <c r="H7" s="2"/>
      <c r="I7" s="2"/>
      <c r="J7" s="2"/>
      <c r="K7" s="2"/>
      <c r="L7" s="2"/>
      <c r="M7" s="2"/>
      <c r="N7" s="2"/>
      <c r="O7" s="2"/>
    </row>
    <row r="8" customFormat="false" ht="18" hidden="false" customHeight="true" outlineLevel="0" collapsed="false">
      <c r="A8" s="2"/>
      <c r="B8" s="6" t="s">
        <v>5</v>
      </c>
      <c r="C8" s="6"/>
      <c r="D8" s="6"/>
      <c r="E8" s="6"/>
      <c r="F8" s="6"/>
      <c r="G8" s="2"/>
      <c r="H8" s="2"/>
      <c r="I8" s="2"/>
      <c r="J8" s="2"/>
      <c r="K8" s="2"/>
      <c r="L8" s="2"/>
      <c r="M8" s="2"/>
      <c r="N8" s="2"/>
      <c r="O8" s="2"/>
    </row>
    <row r="9" customFormat="false" ht="18" hidden="false" customHeight="true" outlineLevel="0" collapsed="false">
      <c r="A9" s="2"/>
      <c r="B9" s="6" t="s">
        <v>6</v>
      </c>
      <c r="C9" s="6"/>
      <c r="D9" s="6"/>
      <c r="E9" s="6"/>
      <c r="F9" s="6"/>
      <c r="G9" s="2"/>
      <c r="H9" s="2"/>
      <c r="I9" s="2"/>
      <c r="J9" s="2"/>
      <c r="K9" s="2"/>
      <c r="L9" s="2"/>
      <c r="M9" s="2"/>
      <c r="N9" s="2"/>
      <c r="O9" s="2"/>
    </row>
    <row r="10" customFormat="false" ht="18" hidden="false" customHeight="true" outlineLevel="0" collapsed="false">
      <c r="A10" s="2"/>
      <c r="B10" s="6" t="s">
        <v>7</v>
      </c>
      <c r="C10" s="6"/>
      <c r="D10" s="6"/>
      <c r="E10" s="6"/>
      <c r="F10" s="6"/>
      <c r="G10" s="2"/>
      <c r="H10" s="2"/>
      <c r="I10" s="2"/>
      <c r="J10" s="2"/>
      <c r="K10" s="2"/>
      <c r="L10" s="2"/>
      <c r="M10" s="2"/>
      <c r="N10" s="2"/>
      <c r="O10" s="2"/>
    </row>
    <row r="11" customFormat="false" ht="18" hidden="false" customHeight="true" outlineLevel="0" collapsed="false">
      <c r="A11" s="2"/>
      <c r="B11" s="6" t="s">
        <v>8</v>
      </c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</row>
    <row r="12" customFormat="false" ht="18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customFormat="false" ht="21.75" hidden="false" customHeight="true" outlineLevel="0" collapsed="false">
      <c r="A13" s="2"/>
      <c r="B13" s="7" t="s">
        <v>9</v>
      </c>
      <c r="C13" s="7"/>
      <c r="D13" s="7"/>
      <c r="E13" s="8" t="s">
        <v>10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customFormat="false" ht="18" hidden="false" customHeight="true" outlineLevel="0" collapsed="false">
      <c r="A14" s="2"/>
      <c r="B14" s="2"/>
      <c r="C14" s="2"/>
      <c r="D14" s="2"/>
      <c r="E14" s="9" t="n">
        <v>100</v>
      </c>
      <c r="F14" s="10" t="s">
        <v>11</v>
      </c>
      <c r="G14" s="2"/>
      <c r="H14" s="2"/>
      <c r="I14" s="2"/>
      <c r="J14" s="2"/>
      <c r="K14" s="2"/>
      <c r="L14" s="2"/>
      <c r="M14" s="2"/>
      <c r="N14" s="2"/>
      <c r="O14" s="2"/>
    </row>
    <row r="15" customFormat="false" ht="21.75" hidden="false" customHeight="true" outlineLevel="0" collapsed="false">
      <c r="A15" s="2"/>
      <c r="B15" s="5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customFormat="false" ht="18" hidden="false" customHeight="true" outlineLevel="0" collapsed="false">
      <c r="A16" s="2"/>
      <c r="B16" s="11" t="s">
        <v>13</v>
      </c>
      <c r="C16" s="11" t="s">
        <v>14</v>
      </c>
      <c r="D16" s="11" t="s">
        <v>15</v>
      </c>
      <c r="E16" s="11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customFormat="false" ht="19.5" hidden="false" customHeight="true" outlineLevel="0" collapsed="false">
      <c r="A17" s="2"/>
      <c r="B17" s="12" t="s">
        <v>17</v>
      </c>
      <c r="C17" s="13" t="n">
        <v>900</v>
      </c>
      <c r="D17" s="14" t="n">
        <v>0.349</v>
      </c>
      <c r="E17" s="13" t="n">
        <v>25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customFormat="false" ht="19.5" hidden="false" customHeight="true" outlineLevel="0" collapsed="false">
      <c r="A18" s="2"/>
      <c r="B18" s="12" t="s">
        <v>18</v>
      </c>
      <c r="C18" s="13" t="n">
        <v>3500</v>
      </c>
      <c r="D18" s="14" t="n">
        <v>0.229</v>
      </c>
      <c r="E18" s="13" t="n">
        <v>70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customFormat="false" ht="19.5" hidden="false" customHeight="true" outlineLevel="0" collapsed="false">
      <c r="A19" s="2"/>
      <c r="B19" s="12" t="s">
        <v>19</v>
      </c>
      <c r="C19" s="13" t="n">
        <v>5600</v>
      </c>
      <c r="D19" s="14" t="n">
        <v>0.099</v>
      </c>
      <c r="E19" s="13" t="n">
        <v>126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customFormat="false" ht="19.5" hidden="false" customHeight="true" outlineLevel="0" collapsed="false">
      <c r="A20" s="2"/>
      <c r="B20" s="15"/>
      <c r="C20" s="16"/>
      <c r="D20" s="17"/>
      <c r="E20" s="16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customFormat="false" ht="19.5" hidden="false" customHeight="true" outlineLevel="0" collapsed="false">
      <c r="A21" s="2"/>
      <c r="B21" s="15"/>
      <c r="C21" s="16"/>
      <c r="D21" s="17"/>
      <c r="E21" s="16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customFormat="false" ht="19.5" hidden="false" customHeight="true" outlineLevel="0" collapsed="false">
      <c r="A22" s="2"/>
      <c r="B22" s="15"/>
      <c r="C22" s="16"/>
      <c r="D22" s="17"/>
      <c r="E22" s="16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customFormat="false" ht="19.5" hidden="false" customHeight="true" outlineLevel="0" collapsed="false">
      <c r="A23" s="2"/>
      <c r="B23" s="15"/>
      <c r="C23" s="16"/>
      <c r="D23" s="17"/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9.5" hidden="false" customHeight="true" outlineLevel="0" collapsed="false">
      <c r="A24" s="2"/>
      <c r="B24" s="15"/>
      <c r="C24" s="16"/>
      <c r="D24" s="17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9.5" hidden="false" customHeight="true" outlineLevel="0" collapsed="false">
      <c r="A25" s="2"/>
      <c r="B25" s="18" t="s">
        <v>20</v>
      </c>
      <c r="C25" s="19" t="n">
        <f aca="false">SUM(C17:C24)</f>
        <v>10000</v>
      </c>
      <c r="D25" s="20"/>
      <c r="E25" s="19" t="n">
        <f aca="false">SUM(E17:E24)</f>
        <v>221</v>
      </c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8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8" hidden="false" customHeight="true" outlineLevel="0" collapsed="false">
      <c r="A27" s="2"/>
      <c r="B27" s="5" t="s">
        <v>21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customFormat="false" ht="18" hidden="false" customHeight="true" outlineLevel="0" collapsed="false">
      <c r="A28" s="2"/>
      <c r="B28" s="21" t="s">
        <v>22</v>
      </c>
      <c r="C28" s="21"/>
      <c r="D28" s="21"/>
      <c r="E28" s="21"/>
      <c r="F28" s="21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8" hidden="false" customHeight="true" outlineLevel="0" collapsed="false">
      <c r="A29" s="2"/>
      <c r="B29" s="22" t="s">
        <v>23</v>
      </c>
      <c r="C29" s="22"/>
      <c r="D29" s="22"/>
      <c r="E29" s="22"/>
      <c r="F29" s="2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8" hidden="false" customHeight="true" outlineLevel="0" collapsed="false">
      <c r="A30" s="2"/>
      <c r="B30" s="23" t="s">
        <v>24</v>
      </c>
      <c r="C30" s="23"/>
      <c r="D30" s="23"/>
      <c r="E30" s="23"/>
      <c r="F30" s="23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8" hidden="false" customHeight="true" outlineLevel="0" collapsed="false">
      <c r="A31" s="2"/>
      <c r="B31" s="24" t="s">
        <v>25</v>
      </c>
      <c r="C31" s="24"/>
      <c r="D31" s="24"/>
      <c r="E31" s="24"/>
      <c r="F31" s="24"/>
      <c r="G31" s="2"/>
      <c r="H31" s="2"/>
      <c r="I31" s="2"/>
      <c r="J31" s="2"/>
      <c r="K31" s="2"/>
      <c r="L31" s="2"/>
      <c r="M31" s="2"/>
      <c r="N31" s="2"/>
      <c r="O31" s="2"/>
    </row>
    <row r="32" customFormat="false" ht="18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8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8" hidden="false" customHeight="true" outlineLevel="0" collapsed="false">
      <c r="A34" s="2"/>
      <c r="B34" s="25" t="s">
        <v>26</v>
      </c>
      <c r="C34" s="25"/>
      <c r="D34" s="25"/>
      <c r="E34" s="25"/>
      <c r="F34" s="25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8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8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8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8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8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8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8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8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8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8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8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8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8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8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8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8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customFormat="false" ht="18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customFormat="false" ht="18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customFormat="false" ht="18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customFormat="false" ht="18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customFormat="false" ht="18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customFormat="false" ht="18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customFormat="false" ht="18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customFormat="false" ht="18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customFormat="false" ht="18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customFormat="false" ht="18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customFormat="false" ht="18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customFormat="false" ht="18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customFormat="false" ht="18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customFormat="false" ht="18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customFormat="false" ht="18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customFormat="false" ht="18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customFormat="false" ht="18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customFormat="false" ht="18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customFormat="false" ht="18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customFormat="false" ht="18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customFormat="false" ht="18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8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customFormat="false" ht="18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customFormat="false" ht="18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customFormat="false" ht="18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customFormat="false" ht="18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customFormat="false" ht="18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customFormat="false" ht="18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customFormat="false" ht="18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customFormat="false" ht="1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</sheetData>
  <mergeCells count="14">
    <mergeCell ref="B2:E2"/>
    <mergeCell ref="B3:E3"/>
    <mergeCell ref="B6:F6"/>
    <mergeCell ref="B7:F7"/>
    <mergeCell ref="B8:F8"/>
    <mergeCell ref="B9:F9"/>
    <mergeCell ref="B10:F10"/>
    <mergeCell ref="B11:F11"/>
    <mergeCell ref="B13:D13"/>
    <mergeCell ref="B28:F28"/>
    <mergeCell ref="B29:F29"/>
    <mergeCell ref="B30:F30"/>
    <mergeCell ref="B31:F31"/>
    <mergeCell ref="B34:F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ECF8E"/>
    <pageSetUpPr fitToPage="false"/>
  </sheetPr>
  <dimension ref="A1:Y1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0"/>
    <col collapsed="false" customWidth="true" hidden="false" outlineLevel="0" max="3" min="3" style="1" width="7"/>
    <col collapsed="false" customWidth="true" hidden="false" outlineLevel="0" max="4" min="4" style="1" width="13"/>
    <col collapsed="false" customWidth="true" hidden="false" outlineLevel="0" max="5" min="5" style="1" width="11"/>
    <col collapsed="false" customWidth="true" hidden="false" outlineLevel="0" max="6" min="6" style="1" width="13"/>
    <col collapsed="false" customWidth="true" hidden="false" outlineLevel="0" max="7" min="7" style="1" width="11"/>
    <col collapsed="false" customWidth="true" hidden="false" outlineLevel="0" max="8" min="8" style="1" width="13"/>
    <col collapsed="false" customWidth="true" hidden="false" outlineLevel="0" max="9" min="9" style="1" width="11"/>
    <col collapsed="false" customWidth="true" hidden="false" outlineLevel="0" max="10" min="10" style="1" width="13"/>
    <col collapsed="false" customWidth="true" hidden="false" outlineLevel="0" max="11" min="11" style="1" width="11"/>
    <col collapsed="false" customWidth="true" hidden="false" outlineLevel="0" max="12" min="12" style="1" width="13"/>
    <col collapsed="false" customWidth="true" hidden="false" outlineLevel="0" max="13" min="13" style="1" width="11"/>
    <col collapsed="false" customWidth="true" hidden="false" outlineLevel="0" max="14" min="14" style="1" width="13"/>
    <col collapsed="false" customWidth="true" hidden="false" outlineLevel="0" max="15" min="15" style="1" width="11"/>
    <col collapsed="false" customWidth="true" hidden="false" outlineLevel="0" max="16" min="16" style="1" width="13"/>
    <col collapsed="false" customWidth="true" hidden="false" outlineLevel="0" max="17" min="17" style="1" width="11"/>
    <col collapsed="false" customWidth="true" hidden="false" outlineLevel="0" max="18" min="18" style="1" width="13"/>
    <col collapsed="false" customWidth="true" hidden="false" outlineLevel="0" max="19" min="19" style="1" width="11"/>
    <col collapsed="false" customWidth="true" hidden="false" outlineLevel="0" max="20" min="20" style="1" width="2"/>
    <col collapsed="false" customWidth="true" hidden="false" outlineLevel="0" max="22" min="21" style="1" width="14"/>
    <col collapsed="false" customWidth="true" hidden="false" outlineLevel="0" max="23" min="23" style="1" width="16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27.75" hidden="false" customHeight="true" outlineLevel="0" collapsed="false">
      <c r="A2" s="2"/>
      <c r="B2" s="26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"/>
      <c r="Y2" s="2"/>
    </row>
    <row r="3" customFormat="false" ht="15" hidden="false" customHeight="true" outlineLevel="0" collapsed="false">
      <c r="A3" s="2"/>
      <c r="B3" s="27" t="s">
        <v>28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"/>
      <c r="Y3" s="2"/>
    </row>
    <row r="4" customFormat="false" ht="15" hidden="false" customHeight="true" outlineLevel="0" collapsed="false">
      <c r="A4" s="2"/>
      <c r="B4" s="6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2"/>
      <c r="Y4" s="2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9.5" hidden="false" customHeight="true" outlineLevel="0" collapsed="false">
      <c r="A6" s="2"/>
      <c r="B6" s="11" t="s">
        <v>30</v>
      </c>
      <c r="C6" s="11" t="s">
        <v>31</v>
      </c>
      <c r="D6" s="28" t="str">
        <f aca="false">IF(Setup!B17&lt;&gt;"",Setup!B17,"Debt 1")</f>
        <v>Store card</v>
      </c>
      <c r="E6" s="28"/>
      <c r="F6" s="28" t="str">
        <f aca="false">IF(Setup!B18&lt;&gt;"",Setup!B18,"Debt 2")</f>
        <v>Credit card</v>
      </c>
      <c r="G6" s="28"/>
      <c r="H6" s="28" t="str">
        <f aca="false">IF(Setup!B19&lt;&gt;"",Setup!B19,"Debt 3")</f>
        <v>Personal loan</v>
      </c>
      <c r="I6" s="28"/>
      <c r="J6" s="28" t="str">
        <f aca="false">IF(Setup!B20&lt;&gt;"",Setup!B20,"Debt 4")</f>
        <v>Debt 4</v>
      </c>
      <c r="K6" s="28"/>
      <c r="L6" s="28" t="str">
        <f aca="false">IF(Setup!B21&lt;&gt;"",Setup!B21,"Debt 5")</f>
        <v>Debt 5</v>
      </c>
      <c r="M6" s="28"/>
      <c r="N6" s="28" t="str">
        <f aca="false">IF(Setup!B22&lt;&gt;"",Setup!B22,"Debt 6")</f>
        <v>Debt 6</v>
      </c>
      <c r="O6" s="28"/>
      <c r="P6" s="28" t="str">
        <f aca="false">IF(Setup!B23&lt;&gt;"",Setup!B23,"Debt 7")</f>
        <v>Debt 7</v>
      </c>
      <c r="Q6" s="28"/>
      <c r="R6" s="28" t="str">
        <f aca="false">IF(Setup!B24&lt;&gt;"",Setup!B24,"Debt 8")</f>
        <v>Debt 8</v>
      </c>
      <c r="S6" s="28"/>
      <c r="T6" s="2"/>
      <c r="U6" s="11" t="s">
        <v>32</v>
      </c>
      <c r="V6" s="11" t="s">
        <v>33</v>
      </c>
      <c r="W6" s="11" t="s">
        <v>34</v>
      </c>
      <c r="X6" s="2"/>
      <c r="Y6" s="2"/>
    </row>
    <row r="7" customFormat="false" ht="16.5" hidden="false" customHeight="true" outlineLevel="0" collapsed="false">
      <c r="A7" s="2"/>
      <c r="B7" s="20"/>
      <c r="C7" s="29" t="s">
        <v>35</v>
      </c>
      <c r="D7" s="29" t="s">
        <v>36</v>
      </c>
      <c r="E7" s="29" t="s">
        <v>37</v>
      </c>
      <c r="F7" s="29" t="s">
        <v>36</v>
      </c>
      <c r="G7" s="29" t="s">
        <v>37</v>
      </c>
      <c r="H7" s="29" t="s">
        <v>36</v>
      </c>
      <c r="I7" s="29" t="s">
        <v>37</v>
      </c>
      <c r="J7" s="29" t="s">
        <v>36</v>
      </c>
      <c r="K7" s="29" t="s">
        <v>37</v>
      </c>
      <c r="L7" s="29" t="s">
        <v>36</v>
      </c>
      <c r="M7" s="29" t="s">
        <v>37</v>
      </c>
      <c r="N7" s="29" t="s">
        <v>36</v>
      </c>
      <c r="O7" s="29" t="s">
        <v>37</v>
      </c>
      <c r="P7" s="29" t="s">
        <v>36</v>
      </c>
      <c r="Q7" s="29" t="s">
        <v>37</v>
      </c>
      <c r="R7" s="29" t="s">
        <v>36</v>
      </c>
      <c r="S7" s="29" t="s">
        <v>37</v>
      </c>
      <c r="T7" s="2"/>
      <c r="U7" s="20"/>
      <c r="V7" s="20"/>
      <c r="W7" s="20"/>
      <c r="X7" s="2"/>
      <c r="Y7" s="2"/>
    </row>
    <row r="8" customFormat="false" ht="19.5" hidden="false" customHeight="true" outlineLevel="0" collapsed="false">
      <c r="A8" s="2"/>
      <c r="B8" s="30" t="s">
        <v>38</v>
      </c>
      <c r="C8" s="31" t="n">
        <v>0</v>
      </c>
      <c r="D8" s="32" t="n">
        <f aca="false">IF(ISNUMBER(Setup!C17),Setup!C17,0)</f>
        <v>900</v>
      </c>
      <c r="E8" s="31" t="s">
        <v>39</v>
      </c>
      <c r="F8" s="32" t="n">
        <f aca="false">IF(ISNUMBER(Setup!C18),Setup!C18,0)</f>
        <v>3500</v>
      </c>
      <c r="G8" s="31" t="s">
        <v>39</v>
      </c>
      <c r="H8" s="32" t="n">
        <f aca="false">IF(ISNUMBER(Setup!C19),Setup!C19,0)</f>
        <v>5600</v>
      </c>
      <c r="I8" s="31" t="s">
        <v>39</v>
      </c>
      <c r="J8" s="32" t="n">
        <f aca="false">IF(ISNUMBER(Setup!C20),Setup!C20,0)</f>
        <v>0</v>
      </c>
      <c r="K8" s="31" t="s">
        <v>39</v>
      </c>
      <c r="L8" s="32" t="n">
        <f aca="false">IF(ISNUMBER(Setup!C21),Setup!C21,0)</f>
        <v>0</v>
      </c>
      <c r="M8" s="31" t="s">
        <v>39</v>
      </c>
      <c r="N8" s="32" t="n">
        <f aca="false">IF(ISNUMBER(Setup!C22),Setup!C22,0)</f>
        <v>0</v>
      </c>
      <c r="O8" s="31" t="s">
        <v>39</v>
      </c>
      <c r="P8" s="32" t="n">
        <f aca="false">IF(ISNUMBER(Setup!C23),Setup!C23,0)</f>
        <v>0</v>
      </c>
      <c r="Q8" s="31" t="s">
        <v>39</v>
      </c>
      <c r="R8" s="32" t="n">
        <f aca="false">IF(ISNUMBER(Setup!C24),Setup!C24,0)</f>
        <v>0</v>
      </c>
      <c r="S8" s="31" t="s">
        <v>39</v>
      </c>
      <c r="T8" s="2"/>
      <c r="U8" s="33" t="n">
        <f aca="false">SUM(D8,F8,H8,J8,L8,N8,P8,R8)</f>
        <v>10000</v>
      </c>
      <c r="V8" s="31" t="s">
        <v>39</v>
      </c>
      <c r="W8" s="31" t="s">
        <v>39</v>
      </c>
      <c r="X8" s="2"/>
      <c r="Y8" s="2"/>
    </row>
    <row r="9" customFormat="false" ht="18" hidden="false" customHeight="true" outlineLevel="0" collapsed="false">
      <c r="A9" s="2"/>
      <c r="B9" s="34"/>
      <c r="C9" s="35" t="n">
        <v>1</v>
      </c>
      <c r="D9" s="36" t="n">
        <f aca="false">MAX(0,(D8*(1+Setup!D17/12))-E9)</f>
        <v>801.175</v>
      </c>
      <c r="E9" s="36" t="n">
        <f aca="false">IF(D8&lt;=0,0,MIN((D8*(1+Setup!D17/12)),IF(ISNUMBER(Setup!E17),Setup!E17,0)+IF((D8&gt;0),Setup!E14,0)))</f>
        <v>125</v>
      </c>
      <c r="F9" s="36" t="n">
        <f aca="false">MAX(0,(F8*(1+Setup!D18/12))-G9)</f>
        <v>3496.79166666667</v>
      </c>
      <c r="G9" s="36" t="n">
        <f aca="false">IF(F8&lt;=0,0,MIN((F8*(1+Setup!D18/12)),IF(ISNUMBER(Setup!E18),Setup!E18,0)+IF((((D8&lt;=0))*(F8&gt;0)),Setup!E14,0)))</f>
        <v>70</v>
      </c>
      <c r="H9" s="36" t="n">
        <f aca="false">MAX(0,(H8*(1+Setup!D19/12))-I9)</f>
        <v>5520.2</v>
      </c>
      <c r="I9" s="36" t="n">
        <f aca="false">IF(H8&lt;=0,0,MIN((H8*(1+Setup!D19/12)),IF(ISNUMBER(Setup!E19),Setup!E19,0)+IF((((D8&lt;=0)*(F8&lt;=0))*(H8&gt;0)),Setup!E14,0)))</f>
        <v>126</v>
      </c>
      <c r="J9" s="36" t="n">
        <f aca="false">MAX(0,(J8*(1+Setup!D20/12))-K9)</f>
        <v>0</v>
      </c>
      <c r="K9" s="36" t="n">
        <f aca="false">IF(J8&lt;=0,0,MIN((J8*(1+Setup!D20/12)),IF(ISNUMBER(Setup!E20),Setup!E20,0)+IF((((D8&lt;=0)*(F8&lt;=0)*(H8&lt;=0))*(J8&gt;0)),Setup!E14,0)))</f>
        <v>0</v>
      </c>
      <c r="L9" s="36" t="n">
        <f aca="false">MAX(0,(L8*(1+Setup!D21/12))-M9)</f>
        <v>0</v>
      </c>
      <c r="M9" s="36" t="n">
        <f aca="false">IF(L8&lt;=0,0,MIN((L8*(1+Setup!D21/12)),IF(ISNUMBER(Setup!E21),Setup!E21,0)+IF((((D8&lt;=0)*(F8&lt;=0)*(H8&lt;=0)*(J8&lt;=0))*(L8&gt;0)),Setup!E14,0)))</f>
        <v>0</v>
      </c>
      <c r="N9" s="36" t="n">
        <f aca="false">MAX(0,(N8*(1+Setup!D22/12))-O9)</f>
        <v>0</v>
      </c>
      <c r="O9" s="36" t="n">
        <f aca="false">IF(N8&lt;=0,0,MIN((N8*(1+Setup!D22/12)),IF(ISNUMBER(Setup!E22),Setup!E22,0)+IF((((D8&lt;=0)*(F8&lt;=0)*(H8&lt;=0)*(J8&lt;=0)*(L8&lt;=0))*(N8&gt;0)),Setup!E14,0)))</f>
        <v>0</v>
      </c>
      <c r="P9" s="36" t="n">
        <f aca="false">MAX(0,(P8*(1+Setup!D23/12))-Q9)</f>
        <v>0</v>
      </c>
      <c r="Q9" s="36" t="n">
        <f aca="false">IF(P8&lt;=0,0,MIN((P8*(1+Setup!D23/12)),IF(ISNUMBER(Setup!E23),Setup!E23,0)+IF((((D8&lt;=0)*(F8&lt;=0)*(H8&lt;=0)*(J8&lt;=0)*(L8&lt;=0)*(N8&lt;=0))*(P8&gt;0)),Setup!E14,0)))</f>
        <v>0</v>
      </c>
      <c r="R9" s="36" t="n">
        <f aca="false">MAX(0,(R8*(1+Setup!D24/12))-S9)</f>
        <v>0</v>
      </c>
      <c r="S9" s="36" t="n">
        <f aca="false">IF(R8&lt;=0,0,MIN((R8*(1+Setup!D24/12)),IF(ISNUMBER(Setup!E24),Setup!E24,0)+IF((((D8&lt;=0)*(F8&lt;=0)*(H8&lt;=0)*(J8&lt;=0)*(L8&lt;=0)*(N8&lt;=0)*(P8&lt;=0))*(R8&gt;0)),Setup!E14,0)))</f>
        <v>0</v>
      </c>
      <c r="T9" s="2"/>
      <c r="U9" s="37" t="n">
        <f aca="false">SUM(D9,F9,H9,J9,L9,N9,P9,R9)</f>
        <v>9818.16666666667</v>
      </c>
      <c r="V9" s="36" t="n">
        <f aca="false">SUM(E9,G9,I9,K9,M9,O9,Q9,S9)</f>
        <v>321</v>
      </c>
      <c r="W9" s="36" t="n">
        <f aca="false">IF(D8&gt;0,D8*Setup!D17/12,0)+IF(F8&gt;0,F8*Setup!D18/12,0)+IF(H8&gt;0,H8*Setup!D19/12,0)+IF(J8&gt;0,J8*Setup!D20/12,0)+IF(L8&gt;0,L8*Setup!D21/12,0)+IF(N8&gt;0,N8*Setup!D22/12,0)+IF(P8&gt;0,P8*Setup!D23/12,0)+IF(R8&gt;0,R8*Setup!D24/12,0)</f>
        <v>139.166666666667</v>
      </c>
      <c r="X9" s="2"/>
      <c r="Y9" s="2"/>
    </row>
    <row r="10" customFormat="false" ht="18" hidden="false" customHeight="true" outlineLevel="0" collapsed="false">
      <c r="A10" s="2"/>
      <c r="B10" s="34"/>
      <c r="C10" s="35" t="n">
        <v>2</v>
      </c>
      <c r="D10" s="36" t="n">
        <f aca="false">MAX(0,(D9*(1+Setup!D17/12))-E10)</f>
        <v>699.475839583333</v>
      </c>
      <c r="E10" s="36" t="n">
        <f aca="false">IF(D9&lt;=0,0,MIN((D9*(1+Setup!D17/12)),IF(ISNUMBER(Setup!E17),Setup!E17,0)+IF((D9&gt;0),Setup!E14,0)))</f>
        <v>125</v>
      </c>
      <c r="F10" s="36" t="n">
        <f aca="false">MAX(0,(F9*(1+Setup!D18/12))-G10)</f>
        <v>3493.52210763889</v>
      </c>
      <c r="G10" s="36" t="n">
        <f aca="false">IF(F9&lt;=0,0,MIN((F9*(1+Setup!D18/12)),IF(ISNUMBER(Setup!E18),Setup!E18,0)+IF((((D9&lt;=0))*(F9&gt;0)),Setup!E14,0)))</f>
        <v>70</v>
      </c>
      <c r="H10" s="36" t="n">
        <f aca="false">MAX(0,(H9*(1+Setup!D19/12))-I10)</f>
        <v>5439.74165</v>
      </c>
      <c r="I10" s="36" t="n">
        <f aca="false">IF(H9&lt;=0,0,MIN((H9*(1+Setup!D19/12)),IF(ISNUMBER(Setup!E19),Setup!E19,0)+IF((((D9&lt;=0)*(F9&lt;=0))*(H9&gt;0)),Setup!E14,0)))</f>
        <v>126</v>
      </c>
      <c r="J10" s="36" t="n">
        <f aca="false">MAX(0,(J9*(1+Setup!D20/12))-K10)</f>
        <v>0</v>
      </c>
      <c r="K10" s="36" t="n">
        <f aca="false">IF(J9&lt;=0,0,MIN((J9*(1+Setup!D20/12)),IF(ISNUMBER(Setup!E20),Setup!E20,0)+IF((((D9&lt;=0)*(F9&lt;=0)*(H9&lt;=0))*(J9&gt;0)),Setup!E14,0)))</f>
        <v>0</v>
      </c>
      <c r="L10" s="36" t="n">
        <f aca="false">MAX(0,(L9*(1+Setup!D21/12))-M10)</f>
        <v>0</v>
      </c>
      <c r="M10" s="36" t="n">
        <f aca="false">IF(L9&lt;=0,0,MIN((L9*(1+Setup!D21/12)),IF(ISNUMBER(Setup!E21),Setup!E21,0)+IF((((D9&lt;=0)*(F9&lt;=0)*(H9&lt;=0)*(J9&lt;=0))*(L9&gt;0)),Setup!E14,0)))</f>
        <v>0</v>
      </c>
      <c r="N10" s="36" t="n">
        <f aca="false">MAX(0,(N9*(1+Setup!D22/12))-O10)</f>
        <v>0</v>
      </c>
      <c r="O10" s="36" t="n">
        <f aca="false">IF(N9&lt;=0,0,MIN((N9*(1+Setup!D22/12)),IF(ISNUMBER(Setup!E22),Setup!E22,0)+IF((((D9&lt;=0)*(F9&lt;=0)*(H9&lt;=0)*(J9&lt;=0)*(L9&lt;=0))*(N9&gt;0)),Setup!E14,0)))</f>
        <v>0</v>
      </c>
      <c r="P10" s="36" t="n">
        <f aca="false">MAX(0,(P9*(1+Setup!D23/12))-Q10)</f>
        <v>0</v>
      </c>
      <c r="Q10" s="36" t="n">
        <f aca="false">IF(P9&lt;=0,0,MIN((P9*(1+Setup!D23/12)),IF(ISNUMBER(Setup!E23),Setup!E23,0)+IF((((D9&lt;=0)*(F9&lt;=0)*(H9&lt;=0)*(J9&lt;=0)*(L9&lt;=0)*(N9&lt;=0))*(P9&gt;0)),Setup!E14,0)))</f>
        <v>0</v>
      </c>
      <c r="R10" s="36" t="n">
        <f aca="false">MAX(0,(R9*(1+Setup!D24/12))-S10)</f>
        <v>0</v>
      </c>
      <c r="S10" s="36" t="n">
        <f aca="false">IF(R9&lt;=0,0,MIN((R9*(1+Setup!D24/12)),IF(ISNUMBER(Setup!E24),Setup!E24,0)+IF((((D9&lt;=0)*(F9&lt;=0)*(H9&lt;=0)*(J9&lt;=0)*(L9&lt;=0)*(N9&lt;=0)*(P9&lt;=0))*(R9&gt;0)),Setup!E14,0)))</f>
        <v>0</v>
      </c>
      <c r="T10" s="2"/>
      <c r="U10" s="37" t="n">
        <f aca="false">SUM(D10,F10,H10,J10,L10,N10,P10,R10)</f>
        <v>9632.73959722222</v>
      </c>
      <c r="V10" s="36" t="n">
        <f aca="false">SUM(E10,G10,I10,K10,M10,O10,Q10,S10)</f>
        <v>321</v>
      </c>
      <c r="W10" s="36" t="n">
        <f aca="false">IF(D9&gt;0,D9*Setup!D17/12,0)+IF(F9&gt;0,F9*Setup!D18/12,0)+IF(H9&gt;0,H9*Setup!D19/12,0)+IF(J9&gt;0,J9*Setup!D20/12,0)+IF(L9&gt;0,L9*Setup!D21/12,0)+IF(N9&gt;0,N9*Setup!D22/12,0)+IF(P9&gt;0,P9*Setup!D23/12,0)+IF(R9&gt;0,R9*Setup!D24/12,0)</f>
        <v>135.572930555556</v>
      </c>
      <c r="X10" s="2"/>
      <c r="Y10" s="2"/>
    </row>
    <row r="11" customFormat="false" ht="18" hidden="false" customHeight="true" outlineLevel="0" collapsed="false">
      <c r="A11" s="2"/>
      <c r="B11" s="34"/>
      <c r="C11" s="35" t="n">
        <v>3</v>
      </c>
      <c r="D11" s="36" t="n">
        <f aca="false">MAX(0,(D10*(1+Setup!D17/12))-E11)</f>
        <v>594.818928584549</v>
      </c>
      <c r="E11" s="36" t="n">
        <f aca="false">IF(D10&lt;=0,0,MIN((D10*(1+Setup!D17/12)),IF(ISNUMBER(Setup!E17),Setup!E17,0)+IF((D10&gt;0),Setup!E14,0)))</f>
        <v>125</v>
      </c>
      <c r="F11" s="36" t="n">
        <f aca="false">MAX(0,(F10*(1+Setup!D18/12))-G11)</f>
        <v>3490.19015452633</v>
      </c>
      <c r="G11" s="36" t="n">
        <f aca="false">IF(F10&lt;=0,0,MIN((F10*(1+Setup!D18/12)),IF(ISNUMBER(Setup!E18),Setup!E18,0)+IF((((D10&lt;=0))*(F10&gt;0)),Setup!E14,0)))</f>
        <v>70</v>
      </c>
      <c r="H11" s="36" t="n">
        <f aca="false">MAX(0,(H10*(1+Setup!D19/12))-I11)</f>
        <v>5358.6195186125</v>
      </c>
      <c r="I11" s="36" t="n">
        <f aca="false">IF(H10&lt;=0,0,MIN((H10*(1+Setup!D19/12)),IF(ISNUMBER(Setup!E19),Setup!E19,0)+IF((((D10&lt;=0)*(F10&lt;=0))*(H10&gt;0)),Setup!E14,0)))</f>
        <v>126</v>
      </c>
      <c r="J11" s="36" t="n">
        <f aca="false">MAX(0,(J10*(1+Setup!D20/12))-K11)</f>
        <v>0</v>
      </c>
      <c r="K11" s="36" t="n">
        <f aca="false">IF(J10&lt;=0,0,MIN((J10*(1+Setup!D20/12)),IF(ISNUMBER(Setup!E20),Setup!E20,0)+IF((((D10&lt;=0)*(F10&lt;=0)*(H10&lt;=0))*(J10&gt;0)),Setup!E14,0)))</f>
        <v>0</v>
      </c>
      <c r="L11" s="36" t="n">
        <f aca="false">MAX(0,(L10*(1+Setup!D21/12))-M11)</f>
        <v>0</v>
      </c>
      <c r="M11" s="36" t="n">
        <f aca="false">IF(L10&lt;=0,0,MIN((L10*(1+Setup!D21/12)),IF(ISNUMBER(Setup!E21),Setup!E21,0)+IF((((D10&lt;=0)*(F10&lt;=0)*(H10&lt;=0)*(J10&lt;=0))*(L10&gt;0)),Setup!E14,0)))</f>
        <v>0</v>
      </c>
      <c r="N11" s="36" t="n">
        <f aca="false">MAX(0,(N10*(1+Setup!D22/12))-O11)</f>
        <v>0</v>
      </c>
      <c r="O11" s="36" t="n">
        <f aca="false">IF(N10&lt;=0,0,MIN((N10*(1+Setup!D22/12)),IF(ISNUMBER(Setup!E22),Setup!E22,0)+IF((((D10&lt;=0)*(F10&lt;=0)*(H10&lt;=0)*(J10&lt;=0)*(L10&lt;=0))*(N10&gt;0)),Setup!E14,0)))</f>
        <v>0</v>
      </c>
      <c r="P11" s="36" t="n">
        <f aca="false">MAX(0,(P10*(1+Setup!D23/12))-Q11)</f>
        <v>0</v>
      </c>
      <c r="Q11" s="36" t="n">
        <f aca="false">IF(P10&lt;=0,0,MIN((P10*(1+Setup!D23/12)),IF(ISNUMBER(Setup!E23),Setup!E23,0)+IF((((D10&lt;=0)*(F10&lt;=0)*(H10&lt;=0)*(J10&lt;=0)*(L10&lt;=0)*(N10&lt;=0))*(P10&gt;0)),Setup!E14,0)))</f>
        <v>0</v>
      </c>
      <c r="R11" s="36" t="n">
        <f aca="false">MAX(0,(R10*(1+Setup!D24/12))-S11)</f>
        <v>0</v>
      </c>
      <c r="S11" s="36" t="n">
        <f aca="false">IF(R10&lt;=0,0,MIN((R10*(1+Setup!D24/12)),IF(ISNUMBER(Setup!E24),Setup!E24,0)+IF((((D10&lt;=0)*(F10&lt;=0)*(H10&lt;=0)*(J10&lt;=0)*(L10&lt;=0)*(N10&lt;=0)*(P10&lt;=0))*(R10&gt;0)),Setup!E14,0)))</f>
        <v>0</v>
      </c>
      <c r="T11" s="2"/>
      <c r="U11" s="37" t="n">
        <f aca="false">SUM(D11,F11,H11,J11,L11,N11,P11,R11)</f>
        <v>9443.62860172338</v>
      </c>
      <c r="V11" s="36" t="n">
        <f aca="false">SUM(E11,G11,I11,K11,M11,O11,Q11,S11)</f>
        <v>321</v>
      </c>
      <c r="W11" s="36" t="n">
        <f aca="false">IF(D10&gt;0,D10*Setup!D17/12,0)+IF(F10&gt;0,F10*Setup!D18/12,0)+IF(H10&gt;0,H10*Setup!D19/12,0)+IF(J10&gt;0,J10*Setup!D20/12,0)+IF(L10&gt;0,L10*Setup!D21/12,0)+IF(N10&gt;0,N10*Setup!D22/12,0)+IF(P10&gt;0,P10*Setup!D23/12,0)+IF(R10&gt;0,R10*Setup!D24/12,0)</f>
        <v>131.889004501157</v>
      </c>
      <c r="X11" s="2"/>
      <c r="Y11" s="2"/>
    </row>
    <row r="12" customFormat="false" ht="18" hidden="false" customHeight="true" outlineLevel="0" collapsed="false">
      <c r="A12" s="2"/>
      <c r="B12" s="34"/>
      <c r="C12" s="35" t="n">
        <v>4</v>
      </c>
      <c r="D12" s="36" t="n">
        <f aca="false">MAX(0,(D11*(1+Setup!D17/12))-E12)</f>
        <v>487.118245757549</v>
      </c>
      <c r="E12" s="36" t="n">
        <f aca="false">IF(D11&lt;=0,0,MIN((D11*(1+Setup!D17/12)),IF(ISNUMBER(Setup!E17),Setup!E17,0)+IF((D11&gt;0),Setup!E14,0)))</f>
        <v>125</v>
      </c>
      <c r="F12" s="36" t="n">
        <f aca="false">MAX(0,(F11*(1+Setup!D18/12))-G12)</f>
        <v>3486.79461664188</v>
      </c>
      <c r="G12" s="36" t="n">
        <f aca="false">IF(F11&lt;=0,0,MIN((F11*(1+Setup!D18/12)),IF(ISNUMBER(Setup!E18),Setup!E18,0)+IF((((D11&lt;=0))*(F11&gt;0)),Setup!E14,0)))</f>
        <v>70</v>
      </c>
      <c r="H12" s="36" t="n">
        <f aca="false">MAX(0,(H11*(1+Setup!D19/12))-I12)</f>
        <v>5276.82812964106</v>
      </c>
      <c r="I12" s="36" t="n">
        <f aca="false">IF(H11&lt;=0,0,MIN((H11*(1+Setup!D19/12)),IF(ISNUMBER(Setup!E19),Setup!E19,0)+IF((((D11&lt;=0)*(F11&lt;=0))*(H11&gt;0)),Setup!E14,0)))</f>
        <v>126</v>
      </c>
      <c r="J12" s="36" t="n">
        <f aca="false">MAX(0,(J11*(1+Setup!D20/12))-K12)</f>
        <v>0</v>
      </c>
      <c r="K12" s="36" t="n">
        <f aca="false">IF(J11&lt;=0,0,MIN((J11*(1+Setup!D20/12)),IF(ISNUMBER(Setup!E20),Setup!E20,0)+IF((((D11&lt;=0)*(F11&lt;=0)*(H11&lt;=0))*(J11&gt;0)),Setup!E14,0)))</f>
        <v>0</v>
      </c>
      <c r="L12" s="36" t="n">
        <f aca="false">MAX(0,(L11*(1+Setup!D21/12))-M12)</f>
        <v>0</v>
      </c>
      <c r="M12" s="36" t="n">
        <f aca="false">IF(L11&lt;=0,0,MIN((L11*(1+Setup!D21/12)),IF(ISNUMBER(Setup!E21),Setup!E21,0)+IF((((D11&lt;=0)*(F11&lt;=0)*(H11&lt;=0)*(J11&lt;=0))*(L11&gt;0)),Setup!E14,0)))</f>
        <v>0</v>
      </c>
      <c r="N12" s="36" t="n">
        <f aca="false">MAX(0,(N11*(1+Setup!D22/12))-O12)</f>
        <v>0</v>
      </c>
      <c r="O12" s="36" t="n">
        <f aca="false">IF(N11&lt;=0,0,MIN((N11*(1+Setup!D22/12)),IF(ISNUMBER(Setup!E22),Setup!E22,0)+IF((((D11&lt;=0)*(F11&lt;=0)*(H11&lt;=0)*(J11&lt;=0)*(L11&lt;=0))*(N11&gt;0)),Setup!E14,0)))</f>
        <v>0</v>
      </c>
      <c r="P12" s="36" t="n">
        <f aca="false">MAX(0,(P11*(1+Setup!D23/12))-Q12)</f>
        <v>0</v>
      </c>
      <c r="Q12" s="36" t="n">
        <f aca="false">IF(P11&lt;=0,0,MIN((P11*(1+Setup!D23/12)),IF(ISNUMBER(Setup!E23),Setup!E23,0)+IF((((D11&lt;=0)*(F11&lt;=0)*(H11&lt;=0)*(J11&lt;=0)*(L11&lt;=0)*(N11&lt;=0))*(P11&gt;0)),Setup!E14,0)))</f>
        <v>0</v>
      </c>
      <c r="R12" s="36" t="n">
        <f aca="false">MAX(0,(R11*(1+Setup!D24/12))-S12)</f>
        <v>0</v>
      </c>
      <c r="S12" s="36" t="n">
        <f aca="false">IF(R11&lt;=0,0,MIN((R11*(1+Setup!D24/12)),IF(ISNUMBER(Setup!E24),Setup!E24,0)+IF((((D11&lt;=0)*(F11&lt;=0)*(H11&lt;=0)*(J11&lt;=0)*(L11&lt;=0)*(N11&lt;=0)*(P11&lt;=0))*(R11&gt;0)),Setup!E14,0)))</f>
        <v>0</v>
      </c>
      <c r="T12" s="2"/>
      <c r="U12" s="37" t="n">
        <f aca="false">SUM(D12,F12,H12,J12,L12,N12,P12,R12)</f>
        <v>9250.74099204048</v>
      </c>
      <c r="V12" s="36" t="n">
        <f aca="false">SUM(E12,G12,I12,K12,M12,O12,Q12,S12)</f>
        <v>321</v>
      </c>
      <c r="W12" s="36" t="n">
        <f aca="false">IF(D11&gt;0,D11*Setup!D17/12,0)+IF(F11&gt;0,F11*Setup!D18/12,0)+IF(H11&gt;0,H11*Setup!D19/12,0)+IF(J11&gt;0,J11*Setup!D20/12,0)+IF(L11&gt;0,L11*Setup!D21/12,0)+IF(N11&gt;0,N11*Setup!D22/12,0)+IF(P11&gt;0,P11*Setup!D23/12,0)+IF(R11&gt;0,R11*Setup!D24/12,0)</f>
        <v>128.112390317098</v>
      </c>
      <c r="X12" s="2"/>
      <c r="Y12" s="2"/>
    </row>
    <row r="13" customFormat="false" ht="18" hidden="false" customHeight="true" outlineLevel="0" collapsed="false">
      <c r="A13" s="2"/>
      <c r="B13" s="34"/>
      <c r="C13" s="35" t="n">
        <v>5</v>
      </c>
      <c r="D13" s="36" t="n">
        <f aca="false">MAX(0,(D12*(1+Setup!D17/12))-E13)</f>
        <v>376.285268071665</v>
      </c>
      <c r="E13" s="36" t="n">
        <f aca="false">IF(D12&lt;=0,0,MIN((D12*(1+Setup!D17/12)),IF(ISNUMBER(Setup!E17),Setup!E17,0)+IF((D12&gt;0),Setup!E14,0)))</f>
        <v>125</v>
      </c>
      <c r="F13" s="36" t="n">
        <f aca="false">MAX(0,(F12*(1+Setup!D18/12))-G13)</f>
        <v>3483.33428057612</v>
      </c>
      <c r="G13" s="36" t="n">
        <f aca="false">IF(F12&lt;=0,0,MIN((F12*(1+Setup!D18/12)),IF(ISNUMBER(Setup!E18),Setup!E18,0)+IF((((D12&lt;=0))*(F12&gt;0)),Setup!E14,0)))</f>
        <v>70</v>
      </c>
      <c r="H13" s="36" t="n">
        <f aca="false">MAX(0,(H12*(1+Setup!D19/12))-I13)</f>
        <v>5194.36196171059</v>
      </c>
      <c r="I13" s="36" t="n">
        <f aca="false">IF(H12&lt;=0,0,MIN((H12*(1+Setup!D19/12)),IF(ISNUMBER(Setup!E19),Setup!E19,0)+IF((((D12&lt;=0)*(F12&lt;=0))*(H12&gt;0)),Setup!E14,0)))</f>
        <v>126</v>
      </c>
      <c r="J13" s="36" t="n">
        <f aca="false">MAX(0,(J12*(1+Setup!D20/12))-K13)</f>
        <v>0</v>
      </c>
      <c r="K13" s="36" t="n">
        <f aca="false">IF(J12&lt;=0,0,MIN((J12*(1+Setup!D20/12)),IF(ISNUMBER(Setup!E20),Setup!E20,0)+IF((((D12&lt;=0)*(F12&lt;=0)*(H12&lt;=0))*(J12&gt;0)),Setup!E14,0)))</f>
        <v>0</v>
      </c>
      <c r="L13" s="36" t="n">
        <f aca="false">MAX(0,(L12*(1+Setup!D21/12))-M13)</f>
        <v>0</v>
      </c>
      <c r="M13" s="36" t="n">
        <f aca="false">IF(L12&lt;=0,0,MIN((L12*(1+Setup!D21/12)),IF(ISNUMBER(Setup!E21),Setup!E21,0)+IF((((D12&lt;=0)*(F12&lt;=0)*(H12&lt;=0)*(J12&lt;=0))*(L12&gt;0)),Setup!E14,0)))</f>
        <v>0</v>
      </c>
      <c r="N13" s="36" t="n">
        <f aca="false">MAX(0,(N12*(1+Setup!D22/12))-O13)</f>
        <v>0</v>
      </c>
      <c r="O13" s="36" t="n">
        <f aca="false">IF(N12&lt;=0,0,MIN((N12*(1+Setup!D22/12)),IF(ISNUMBER(Setup!E22),Setup!E22,0)+IF((((D12&lt;=0)*(F12&lt;=0)*(H12&lt;=0)*(J12&lt;=0)*(L12&lt;=0))*(N12&gt;0)),Setup!E14,0)))</f>
        <v>0</v>
      </c>
      <c r="P13" s="36" t="n">
        <f aca="false">MAX(0,(P12*(1+Setup!D23/12))-Q13)</f>
        <v>0</v>
      </c>
      <c r="Q13" s="36" t="n">
        <f aca="false">IF(P12&lt;=0,0,MIN((P12*(1+Setup!D23/12)),IF(ISNUMBER(Setup!E23),Setup!E23,0)+IF((((D12&lt;=0)*(F12&lt;=0)*(H12&lt;=0)*(J12&lt;=0)*(L12&lt;=0)*(N12&lt;=0))*(P12&gt;0)),Setup!E14,0)))</f>
        <v>0</v>
      </c>
      <c r="R13" s="36" t="n">
        <f aca="false">MAX(0,(R12*(1+Setup!D24/12))-S13)</f>
        <v>0</v>
      </c>
      <c r="S13" s="36" t="n">
        <f aca="false">IF(R12&lt;=0,0,MIN((R12*(1+Setup!D24/12)),IF(ISNUMBER(Setup!E24),Setup!E24,0)+IF((((D12&lt;=0)*(F12&lt;=0)*(H12&lt;=0)*(J12&lt;=0)*(L12&lt;=0)*(N12&lt;=0)*(P12&lt;=0))*(R12&gt;0)),Setup!E14,0)))</f>
        <v>0</v>
      </c>
      <c r="T13" s="2"/>
      <c r="U13" s="37" t="n">
        <f aca="false">SUM(D13,F13,H13,J13,L13,N13,P13,R13)</f>
        <v>9053.98151035838</v>
      </c>
      <c r="V13" s="36" t="n">
        <f aca="false">SUM(E13,G13,I13,K13,M13,O13,Q13,S13)</f>
        <v>321</v>
      </c>
      <c r="W13" s="36" t="n">
        <f aca="false">IF(D12&gt;0,D12*Setup!D17/12,0)+IF(F12&gt;0,F12*Setup!D18/12,0)+IF(H12&gt;0,H12*Setup!D19/12,0)+IF(J12&gt;0,J12*Setup!D20/12,0)+IF(L12&gt;0,L12*Setup!D21/12,0)+IF(N12&gt;0,N12*Setup!D22/12,0)+IF(P12&gt;0,P12*Setup!D23/12,0)+IF(R12&gt;0,R12*Setup!D24/12,0)</f>
        <v>124.240518317903</v>
      </c>
      <c r="X13" s="2"/>
      <c r="Y13" s="2"/>
    </row>
    <row r="14" customFormat="false" ht="18" hidden="false" customHeight="true" outlineLevel="0" collapsed="false">
      <c r="A14" s="2"/>
      <c r="B14" s="34"/>
      <c r="C14" s="35" t="n">
        <v>6</v>
      </c>
      <c r="D14" s="36" t="n">
        <f aca="false">MAX(0,(D13*(1+Setup!D17/12))-E14)</f>
        <v>262.228897951416</v>
      </c>
      <c r="E14" s="36" t="n">
        <f aca="false">IF(D13&lt;=0,0,MIN((D13*(1+Setup!D17/12)),IF(ISNUMBER(Setup!E17),Setup!E17,0)+IF((D13&gt;0),Setup!E14,0)))</f>
        <v>125</v>
      </c>
      <c r="F14" s="36" t="n">
        <f aca="false">MAX(0,(F13*(1+Setup!D18/12))-G14)</f>
        <v>3479.80790976379</v>
      </c>
      <c r="G14" s="36" t="n">
        <f aca="false">IF(F13&lt;=0,0,MIN((F13*(1+Setup!D18/12)),IF(ISNUMBER(Setup!E18),Setup!E18,0)+IF((((D13&lt;=0))*(F13&gt;0)),Setup!E14,0)))</f>
        <v>70</v>
      </c>
      <c r="H14" s="36" t="n">
        <f aca="false">MAX(0,(H13*(1+Setup!D19/12))-I14)</f>
        <v>5111.21544789471</v>
      </c>
      <c r="I14" s="36" t="n">
        <f aca="false">IF(H13&lt;=0,0,MIN((H13*(1+Setup!D19/12)),IF(ISNUMBER(Setup!E19),Setup!E19,0)+IF((((D13&lt;=0)*(F13&lt;=0))*(H13&gt;0)),Setup!E14,0)))</f>
        <v>126</v>
      </c>
      <c r="J14" s="36" t="n">
        <f aca="false">MAX(0,(J13*(1+Setup!D20/12))-K14)</f>
        <v>0</v>
      </c>
      <c r="K14" s="36" t="n">
        <f aca="false">IF(J13&lt;=0,0,MIN((J13*(1+Setup!D20/12)),IF(ISNUMBER(Setup!E20),Setup!E20,0)+IF((((D13&lt;=0)*(F13&lt;=0)*(H13&lt;=0))*(J13&gt;0)),Setup!E14,0)))</f>
        <v>0</v>
      </c>
      <c r="L14" s="36" t="n">
        <f aca="false">MAX(0,(L13*(1+Setup!D21/12))-M14)</f>
        <v>0</v>
      </c>
      <c r="M14" s="36" t="n">
        <f aca="false">IF(L13&lt;=0,0,MIN((L13*(1+Setup!D21/12)),IF(ISNUMBER(Setup!E21),Setup!E21,0)+IF((((D13&lt;=0)*(F13&lt;=0)*(H13&lt;=0)*(J13&lt;=0))*(L13&gt;0)),Setup!E14,0)))</f>
        <v>0</v>
      </c>
      <c r="N14" s="36" t="n">
        <f aca="false">MAX(0,(N13*(1+Setup!D22/12))-O14)</f>
        <v>0</v>
      </c>
      <c r="O14" s="36" t="n">
        <f aca="false">IF(N13&lt;=0,0,MIN((N13*(1+Setup!D22/12)),IF(ISNUMBER(Setup!E22),Setup!E22,0)+IF((((D13&lt;=0)*(F13&lt;=0)*(H13&lt;=0)*(J13&lt;=0)*(L13&lt;=0))*(N13&gt;0)),Setup!E14,0)))</f>
        <v>0</v>
      </c>
      <c r="P14" s="36" t="n">
        <f aca="false">MAX(0,(P13*(1+Setup!D23/12))-Q14)</f>
        <v>0</v>
      </c>
      <c r="Q14" s="36" t="n">
        <f aca="false">IF(P13&lt;=0,0,MIN((P13*(1+Setup!D23/12)),IF(ISNUMBER(Setup!E23),Setup!E23,0)+IF((((D13&lt;=0)*(F13&lt;=0)*(H13&lt;=0)*(J13&lt;=0)*(L13&lt;=0)*(N13&lt;=0))*(P13&gt;0)),Setup!E14,0)))</f>
        <v>0</v>
      </c>
      <c r="R14" s="36" t="n">
        <f aca="false">MAX(0,(R13*(1+Setup!D24/12))-S14)</f>
        <v>0</v>
      </c>
      <c r="S14" s="36" t="n">
        <f aca="false">IF(R13&lt;=0,0,MIN((R13*(1+Setup!D24/12)),IF(ISNUMBER(Setup!E24),Setup!E24,0)+IF((((D13&lt;=0)*(F13&lt;=0)*(H13&lt;=0)*(J13&lt;=0)*(L13&lt;=0)*(N13&lt;=0)*(P13&lt;=0))*(R13&gt;0)),Setup!E14,0)))</f>
        <v>0</v>
      </c>
      <c r="T14" s="2"/>
      <c r="U14" s="37" t="n">
        <f aca="false">SUM(D14,F14,H14,J14,L14,N14,P14,R14)</f>
        <v>8853.25225560991</v>
      </c>
      <c r="V14" s="36" t="n">
        <f aca="false">SUM(E14,G14,I14,K14,M14,O14,Q14,S14)</f>
        <v>321</v>
      </c>
      <c r="W14" s="36" t="n">
        <f aca="false">IF(D13&gt;0,D13*Setup!D17/12,0)+IF(F13&gt;0,F13*Setup!D18/12,0)+IF(H13&gt;0,H13*Setup!D19/12,0)+IF(J13&gt;0,J13*Setup!D20/12,0)+IF(L13&gt;0,L13*Setup!D21/12,0)+IF(N13&gt;0,N13*Setup!D22/12,0)+IF(P13&gt;0,P13*Setup!D23/12,0)+IF(R13&gt;0,R13*Setup!D24/12,0)</f>
        <v>120.270745251524</v>
      </c>
      <c r="X14" s="2"/>
      <c r="Y14" s="2"/>
    </row>
    <row r="15" customFormat="false" ht="18" hidden="false" customHeight="true" outlineLevel="0" collapsed="false">
      <c r="A15" s="2"/>
      <c r="B15" s="34"/>
      <c r="C15" s="35" t="n">
        <v>7</v>
      </c>
      <c r="D15" s="36" t="n">
        <f aca="false">MAX(0,(D14*(1+Setup!D17/12))-E15)</f>
        <v>144.855388400169</v>
      </c>
      <c r="E15" s="36" t="n">
        <f aca="false">IF(D14&lt;=0,0,MIN((D14*(1+Setup!D17/12)),IF(ISNUMBER(Setup!E17),Setup!E17,0)+IF((D14&gt;0),Setup!E14,0)))</f>
        <v>125</v>
      </c>
      <c r="F15" s="36" t="n">
        <f aca="false">MAX(0,(F14*(1+Setup!D18/12))-G15)</f>
        <v>3476.21424404178</v>
      </c>
      <c r="G15" s="36" t="n">
        <f aca="false">IF(F14&lt;=0,0,MIN((F14*(1+Setup!D18/12)),IF(ISNUMBER(Setup!E18),Setup!E18,0)+IF((((D14&lt;=0))*(F14&gt;0)),Setup!E14,0)))</f>
        <v>70</v>
      </c>
      <c r="H15" s="36" t="n">
        <f aca="false">MAX(0,(H14*(1+Setup!D19/12))-I15)</f>
        <v>5027.38297533984</v>
      </c>
      <c r="I15" s="36" t="n">
        <f aca="false">IF(H14&lt;=0,0,MIN((H14*(1+Setup!D19/12)),IF(ISNUMBER(Setup!E19),Setup!E19,0)+IF((((D14&lt;=0)*(F14&lt;=0))*(H14&gt;0)),Setup!E14,0)))</f>
        <v>126</v>
      </c>
      <c r="J15" s="36" t="n">
        <f aca="false">MAX(0,(J14*(1+Setup!D20/12))-K15)</f>
        <v>0</v>
      </c>
      <c r="K15" s="36" t="n">
        <f aca="false">IF(J14&lt;=0,0,MIN((J14*(1+Setup!D20/12)),IF(ISNUMBER(Setup!E20),Setup!E20,0)+IF((((D14&lt;=0)*(F14&lt;=0)*(H14&lt;=0))*(J14&gt;0)),Setup!E14,0)))</f>
        <v>0</v>
      </c>
      <c r="L15" s="36" t="n">
        <f aca="false">MAX(0,(L14*(1+Setup!D21/12))-M15)</f>
        <v>0</v>
      </c>
      <c r="M15" s="36" t="n">
        <f aca="false">IF(L14&lt;=0,0,MIN((L14*(1+Setup!D21/12)),IF(ISNUMBER(Setup!E21),Setup!E21,0)+IF((((D14&lt;=0)*(F14&lt;=0)*(H14&lt;=0)*(J14&lt;=0))*(L14&gt;0)),Setup!E14,0)))</f>
        <v>0</v>
      </c>
      <c r="N15" s="36" t="n">
        <f aca="false">MAX(0,(N14*(1+Setup!D22/12))-O15)</f>
        <v>0</v>
      </c>
      <c r="O15" s="36" t="n">
        <f aca="false">IF(N14&lt;=0,0,MIN((N14*(1+Setup!D22/12)),IF(ISNUMBER(Setup!E22),Setup!E22,0)+IF((((D14&lt;=0)*(F14&lt;=0)*(H14&lt;=0)*(J14&lt;=0)*(L14&lt;=0))*(N14&gt;0)),Setup!E14,0)))</f>
        <v>0</v>
      </c>
      <c r="P15" s="36" t="n">
        <f aca="false">MAX(0,(P14*(1+Setup!D23/12))-Q15)</f>
        <v>0</v>
      </c>
      <c r="Q15" s="36" t="n">
        <f aca="false">IF(P14&lt;=0,0,MIN((P14*(1+Setup!D23/12)),IF(ISNUMBER(Setup!E23),Setup!E23,0)+IF((((D14&lt;=0)*(F14&lt;=0)*(H14&lt;=0)*(J14&lt;=0)*(L14&lt;=0)*(N14&lt;=0))*(P14&gt;0)),Setup!E14,0)))</f>
        <v>0</v>
      </c>
      <c r="R15" s="36" t="n">
        <f aca="false">MAX(0,(R14*(1+Setup!D24/12))-S15)</f>
        <v>0</v>
      </c>
      <c r="S15" s="36" t="n">
        <f aca="false">IF(R14&lt;=0,0,MIN((R14*(1+Setup!D24/12)),IF(ISNUMBER(Setup!E24),Setup!E24,0)+IF((((D14&lt;=0)*(F14&lt;=0)*(H14&lt;=0)*(J14&lt;=0)*(L14&lt;=0)*(N14&lt;=0)*(P14&lt;=0))*(R14&gt;0)),Setup!E14,0)))</f>
        <v>0</v>
      </c>
      <c r="T15" s="2"/>
      <c r="U15" s="37" t="n">
        <f aca="false">SUM(D15,F15,H15,J15,L15,N15,P15,R15)</f>
        <v>8648.45260778179</v>
      </c>
      <c r="V15" s="36" t="n">
        <f aca="false">SUM(E15,G15,I15,K15,M15,O15,Q15,S15)</f>
        <v>321</v>
      </c>
      <c r="W15" s="36" t="n">
        <f aca="false">IF(D14&gt;0,D14*Setup!D17/12,0)+IF(F14&gt;0,F14*Setup!D18/12,0)+IF(H14&gt;0,H14*Setup!D19/12,0)+IF(J14&gt;0,J14*Setup!D20/12,0)+IF(L14&gt;0,L14*Setup!D21/12,0)+IF(N14&gt;0,N14*Setup!D22/12,0)+IF(P14&gt;0,P14*Setup!D23/12,0)+IF(R14&gt;0,R14*Setup!D24/12,0)</f>
        <v>116.200352171877</v>
      </c>
      <c r="X15" s="2"/>
      <c r="Y15" s="2"/>
    </row>
    <row r="16" customFormat="false" ht="18" hidden="false" customHeight="true" outlineLevel="0" collapsed="false">
      <c r="A16" s="2"/>
      <c r="B16" s="34"/>
      <c r="C16" s="35" t="n">
        <v>8</v>
      </c>
      <c r="D16" s="36" t="n">
        <f aca="false">MAX(0,(D15*(1+Setup!D17/12))-E16)</f>
        <v>24.0682659461409</v>
      </c>
      <c r="E16" s="36" t="n">
        <f aca="false">IF(D15&lt;=0,0,MIN((D15*(1+Setup!D17/12)),IF(ISNUMBER(Setup!E17),Setup!E17,0)+IF((D15&gt;0),Setup!E14,0)))</f>
        <v>125</v>
      </c>
      <c r="F16" s="36" t="n">
        <f aca="false">MAX(0,(F15*(1+Setup!D18/12))-G16)</f>
        <v>3472.55199919891</v>
      </c>
      <c r="G16" s="36" t="n">
        <f aca="false">IF(F15&lt;=0,0,MIN((F15*(1+Setup!D18/12)),IF(ISNUMBER(Setup!E18),Setup!E18,0)+IF((((D15&lt;=0))*(F15&gt;0)),Setup!E14,0)))</f>
        <v>70</v>
      </c>
      <c r="H16" s="36" t="n">
        <f aca="false">MAX(0,(H15*(1+Setup!D19/12))-I16)</f>
        <v>4942.85888488639</v>
      </c>
      <c r="I16" s="36" t="n">
        <f aca="false">IF(H15&lt;=0,0,MIN((H15*(1+Setup!D19/12)),IF(ISNUMBER(Setup!E19),Setup!E19,0)+IF((((D15&lt;=0)*(F15&lt;=0))*(H15&gt;0)),Setup!E14,0)))</f>
        <v>126</v>
      </c>
      <c r="J16" s="36" t="n">
        <f aca="false">MAX(0,(J15*(1+Setup!D20/12))-K16)</f>
        <v>0</v>
      </c>
      <c r="K16" s="36" t="n">
        <f aca="false">IF(J15&lt;=0,0,MIN((J15*(1+Setup!D20/12)),IF(ISNUMBER(Setup!E20),Setup!E20,0)+IF((((D15&lt;=0)*(F15&lt;=0)*(H15&lt;=0))*(J15&gt;0)),Setup!E14,0)))</f>
        <v>0</v>
      </c>
      <c r="L16" s="36" t="n">
        <f aca="false">MAX(0,(L15*(1+Setup!D21/12))-M16)</f>
        <v>0</v>
      </c>
      <c r="M16" s="36" t="n">
        <f aca="false">IF(L15&lt;=0,0,MIN((L15*(1+Setup!D21/12)),IF(ISNUMBER(Setup!E21),Setup!E21,0)+IF((((D15&lt;=0)*(F15&lt;=0)*(H15&lt;=0)*(J15&lt;=0))*(L15&gt;0)),Setup!E14,0)))</f>
        <v>0</v>
      </c>
      <c r="N16" s="36" t="n">
        <f aca="false">MAX(0,(N15*(1+Setup!D22/12))-O16)</f>
        <v>0</v>
      </c>
      <c r="O16" s="36" t="n">
        <f aca="false">IF(N15&lt;=0,0,MIN((N15*(1+Setup!D22/12)),IF(ISNUMBER(Setup!E22),Setup!E22,0)+IF((((D15&lt;=0)*(F15&lt;=0)*(H15&lt;=0)*(J15&lt;=0)*(L15&lt;=0))*(N15&gt;0)),Setup!E14,0)))</f>
        <v>0</v>
      </c>
      <c r="P16" s="36" t="n">
        <f aca="false">MAX(0,(P15*(1+Setup!D23/12))-Q16)</f>
        <v>0</v>
      </c>
      <c r="Q16" s="36" t="n">
        <f aca="false">IF(P15&lt;=0,0,MIN((P15*(1+Setup!D23/12)),IF(ISNUMBER(Setup!E23),Setup!E23,0)+IF((((D15&lt;=0)*(F15&lt;=0)*(H15&lt;=0)*(J15&lt;=0)*(L15&lt;=0)*(N15&lt;=0))*(P15&gt;0)),Setup!E14,0)))</f>
        <v>0</v>
      </c>
      <c r="R16" s="36" t="n">
        <f aca="false">MAX(0,(R15*(1+Setup!D24/12))-S16)</f>
        <v>0</v>
      </c>
      <c r="S16" s="36" t="n">
        <f aca="false">IF(R15&lt;=0,0,MIN((R15*(1+Setup!D24/12)),IF(ISNUMBER(Setup!E24),Setup!E24,0)+IF((((D15&lt;=0)*(F15&lt;=0)*(H15&lt;=0)*(J15&lt;=0)*(L15&lt;=0)*(N15&lt;=0)*(P15&lt;=0))*(R15&gt;0)),Setup!E14,0)))</f>
        <v>0</v>
      </c>
      <c r="T16" s="2"/>
      <c r="U16" s="37" t="n">
        <f aca="false">SUM(D16,F16,H16,J16,L16,N16,P16,R16)</f>
        <v>8439.47915003144</v>
      </c>
      <c r="V16" s="36" t="n">
        <f aca="false">SUM(E16,G16,I16,K16,M16,O16,Q16,S16)</f>
        <v>321</v>
      </c>
      <c r="W16" s="36" t="n">
        <f aca="false">IF(D15&gt;0,D15*Setup!D17/12,0)+IF(F15&gt;0,F15*Setup!D18/12,0)+IF(H15&gt;0,H15*Setup!D19/12,0)+IF(J15&gt;0,J15*Setup!D20/12,0)+IF(L15&gt;0,L15*Setup!D21/12,0)+IF(N15&gt;0,N15*Setup!D22/12,0)+IF(P15&gt;0,P15*Setup!D23/12,0)+IF(R15&gt;0,R15*Setup!D24/12,0)</f>
        <v>112.026542249656</v>
      </c>
      <c r="X16" s="2"/>
      <c r="Y16" s="2"/>
    </row>
    <row r="17" customFormat="false" ht="18" hidden="false" customHeight="true" outlineLevel="0" collapsed="false">
      <c r="A17" s="2"/>
      <c r="B17" s="34"/>
      <c r="C17" s="35" t="n">
        <v>9</v>
      </c>
      <c r="D17" s="36" t="n">
        <f aca="false">MAX(0,(D16*(1+Setup!D17/12))-E17)</f>
        <v>0</v>
      </c>
      <c r="E17" s="36" t="n">
        <f aca="false">IF(D16&lt;=0,0,MIN((D16*(1+Setup!D17/12)),IF(ISNUMBER(Setup!E17),Setup!E17,0)+IF((D16&gt;0),Setup!E14,0)))</f>
        <v>24.7682513474078</v>
      </c>
      <c r="F17" s="36" t="n">
        <f aca="false">MAX(0,(F16*(1+Setup!D18/12))-G17)</f>
        <v>3468.81986651695</v>
      </c>
      <c r="G17" s="36" t="n">
        <f aca="false">IF(F16&lt;=0,0,MIN((F16*(1+Setup!D18/12)),IF(ISNUMBER(Setup!E18),Setup!E18,0)+IF((((D16&lt;=0))*(F16&gt;0)),Setup!E14,0)))</f>
        <v>70</v>
      </c>
      <c r="H17" s="36" t="n">
        <f aca="false">MAX(0,(H16*(1+Setup!D19/12))-I17)</f>
        <v>4857.63747068671</v>
      </c>
      <c r="I17" s="36" t="n">
        <f aca="false">IF(H16&lt;=0,0,MIN((H16*(1+Setup!D19/12)),IF(ISNUMBER(Setup!E19),Setup!E19,0)+IF((((D16&lt;=0)*(F16&lt;=0))*(H16&gt;0)),Setup!E14,0)))</f>
        <v>126</v>
      </c>
      <c r="J17" s="36" t="n">
        <f aca="false">MAX(0,(J16*(1+Setup!D20/12))-K17)</f>
        <v>0</v>
      </c>
      <c r="K17" s="36" t="n">
        <f aca="false">IF(J16&lt;=0,0,MIN((J16*(1+Setup!D20/12)),IF(ISNUMBER(Setup!E20),Setup!E20,0)+IF((((D16&lt;=0)*(F16&lt;=0)*(H16&lt;=0))*(J16&gt;0)),Setup!E14,0)))</f>
        <v>0</v>
      </c>
      <c r="L17" s="36" t="n">
        <f aca="false">MAX(0,(L16*(1+Setup!D21/12))-M17)</f>
        <v>0</v>
      </c>
      <c r="M17" s="36" t="n">
        <f aca="false">IF(L16&lt;=0,0,MIN((L16*(1+Setup!D21/12)),IF(ISNUMBER(Setup!E21),Setup!E21,0)+IF((((D16&lt;=0)*(F16&lt;=0)*(H16&lt;=0)*(J16&lt;=0))*(L16&gt;0)),Setup!E14,0)))</f>
        <v>0</v>
      </c>
      <c r="N17" s="36" t="n">
        <f aca="false">MAX(0,(N16*(1+Setup!D22/12))-O17)</f>
        <v>0</v>
      </c>
      <c r="O17" s="36" t="n">
        <f aca="false">IF(N16&lt;=0,0,MIN((N16*(1+Setup!D22/12)),IF(ISNUMBER(Setup!E22),Setup!E22,0)+IF((((D16&lt;=0)*(F16&lt;=0)*(H16&lt;=0)*(J16&lt;=0)*(L16&lt;=0))*(N16&gt;0)),Setup!E14,0)))</f>
        <v>0</v>
      </c>
      <c r="P17" s="36" t="n">
        <f aca="false">MAX(0,(P16*(1+Setup!D23/12))-Q17)</f>
        <v>0</v>
      </c>
      <c r="Q17" s="36" t="n">
        <f aca="false">IF(P16&lt;=0,0,MIN((P16*(1+Setup!D23/12)),IF(ISNUMBER(Setup!E23),Setup!E23,0)+IF((((D16&lt;=0)*(F16&lt;=0)*(H16&lt;=0)*(J16&lt;=0)*(L16&lt;=0)*(N16&lt;=0))*(P16&gt;0)),Setup!E14,0)))</f>
        <v>0</v>
      </c>
      <c r="R17" s="36" t="n">
        <f aca="false">MAX(0,(R16*(1+Setup!D24/12))-S17)</f>
        <v>0</v>
      </c>
      <c r="S17" s="36" t="n">
        <f aca="false">IF(R16&lt;=0,0,MIN((R16*(1+Setup!D24/12)),IF(ISNUMBER(Setup!E24),Setup!E24,0)+IF((((D16&lt;=0)*(F16&lt;=0)*(H16&lt;=0)*(J16&lt;=0)*(L16&lt;=0)*(N16&lt;=0)*(P16&lt;=0))*(R16&gt;0)),Setup!E14,0)))</f>
        <v>0</v>
      </c>
      <c r="T17" s="2"/>
      <c r="U17" s="37" t="n">
        <f aca="false">SUM(D17,F17,H17,J17,L17,N17,P17,R17)</f>
        <v>8326.45733720366</v>
      </c>
      <c r="V17" s="36" t="n">
        <f aca="false">SUM(E17,G17,I17,K17,M17,O17,Q17,S17)</f>
        <v>220.768251347408</v>
      </c>
      <c r="W17" s="36" t="n">
        <f aca="false">IF(D16&gt;0,D16*Setup!D17/12,0)+IF(F16&gt;0,F16*Setup!D18/12,0)+IF(H16&gt;0,H16*Setup!D19/12,0)+IF(J16&gt;0,J16*Setup!D20/12,0)+IF(L16&gt;0,L16*Setup!D21/12,0)+IF(N16&gt;0,N16*Setup!D22/12,0)+IF(P16&gt;0,P16*Setup!D23/12,0)+IF(R16&gt;0,R16*Setup!D24/12,0)</f>
        <v>107.746438519626</v>
      </c>
      <c r="X17" s="2"/>
      <c r="Y17" s="2"/>
    </row>
    <row r="18" customFormat="false" ht="18" hidden="false" customHeight="true" outlineLevel="0" collapsed="false">
      <c r="A18" s="2"/>
      <c r="B18" s="34"/>
      <c r="C18" s="35" t="n">
        <v>10</v>
      </c>
      <c r="D18" s="36" t="n">
        <f aca="false">MAX(0,(D17*(1+Setup!D17/12))-E18)</f>
        <v>0</v>
      </c>
      <c r="E18" s="36" t="n">
        <f aca="false">IF(D17&lt;=0,0,MIN((D17*(1+Setup!D17/12)),IF(ISNUMBER(Setup!E17),Setup!E17,0)+IF((D17&gt;0),Setup!E14,0)))</f>
        <v>0</v>
      </c>
      <c r="F18" s="36" t="n">
        <f aca="false">MAX(0,(F17*(1+Setup!D18/12))-G18)</f>
        <v>3365.01651230299</v>
      </c>
      <c r="G18" s="36" t="n">
        <f aca="false">IF(F17&lt;=0,0,MIN((F17*(1+Setup!D18/12)),IF(ISNUMBER(Setup!E18),Setup!E18,0)+IF((((D17&lt;=0))*(F17&gt;0)),Setup!E14,0)))</f>
        <v>170</v>
      </c>
      <c r="H18" s="36" t="n">
        <f aca="false">MAX(0,(H17*(1+Setup!D19/12))-I18)</f>
        <v>4771.71297981987</v>
      </c>
      <c r="I18" s="36" t="n">
        <f aca="false">IF(H17&lt;=0,0,MIN((H17*(1+Setup!D19/12)),IF(ISNUMBER(Setup!E19),Setup!E19,0)+IF((((D17&lt;=0)*(F17&lt;=0))*(H17&gt;0)),Setup!E14,0)))</f>
        <v>126</v>
      </c>
      <c r="J18" s="36" t="n">
        <f aca="false">MAX(0,(J17*(1+Setup!D20/12))-K18)</f>
        <v>0</v>
      </c>
      <c r="K18" s="36" t="n">
        <f aca="false">IF(J17&lt;=0,0,MIN((J17*(1+Setup!D20/12)),IF(ISNUMBER(Setup!E20),Setup!E20,0)+IF((((D17&lt;=0)*(F17&lt;=0)*(H17&lt;=0))*(J17&gt;0)),Setup!E14,0)))</f>
        <v>0</v>
      </c>
      <c r="L18" s="36" t="n">
        <f aca="false">MAX(0,(L17*(1+Setup!D21/12))-M18)</f>
        <v>0</v>
      </c>
      <c r="M18" s="36" t="n">
        <f aca="false">IF(L17&lt;=0,0,MIN((L17*(1+Setup!D21/12)),IF(ISNUMBER(Setup!E21),Setup!E21,0)+IF((((D17&lt;=0)*(F17&lt;=0)*(H17&lt;=0)*(J17&lt;=0))*(L17&gt;0)),Setup!E14,0)))</f>
        <v>0</v>
      </c>
      <c r="N18" s="36" t="n">
        <f aca="false">MAX(0,(N17*(1+Setup!D22/12))-O18)</f>
        <v>0</v>
      </c>
      <c r="O18" s="36" t="n">
        <f aca="false">IF(N17&lt;=0,0,MIN((N17*(1+Setup!D22/12)),IF(ISNUMBER(Setup!E22),Setup!E22,0)+IF((((D17&lt;=0)*(F17&lt;=0)*(H17&lt;=0)*(J17&lt;=0)*(L17&lt;=0))*(N17&gt;0)),Setup!E14,0)))</f>
        <v>0</v>
      </c>
      <c r="P18" s="36" t="n">
        <f aca="false">MAX(0,(P17*(1+Setup!D23/12))-Q18)</f>
        <v>0</v>
      </c>
      <c r="Q18" s="36" t="n">
        <f aca="false">IF(P17&lt;=0,0,MIN((P17*(1+Setup!D23/12)),IF(ISNUMBER(Setup!E23),Setup!E23,0)+IF((((D17&lt;=0)*(F17&lt;=0)*(H17&lt;=0)*(J17&lt;=0)*(L17&lt;=0)*(N17&lt;=0))*(P17&gt;0)),Setup!E14,0)))</f>
        <v>0</v>
      </c>
      <c r="R18" s="36" t="n">
        <f aca="false">MAX(0,(R17*(1+Setup!D24/12))-S18)</f>
        <v>0</v>
      </c>
      <c r="S18" s="36" t="n">
        <f aca="false">IF(R17&lt;=0,0,MIN((R17*(1+Setup!D24/12)),IF(ISNUMBER(Setup!E24),Setup!E24,0)+IF((((D17&lt;=0)*(F17&lt;=0)*(H17&lt;=0)*(J17&lt;=0)*(L17&lt;=0)*(N17&lt;=0)*(P17&lt;=0))*(R17&gt;0)),Setup!E14,0)))</f>
        <v>0</v>
      </c>
      <c r="T18" s="2"/>
      <c r="U18" s="37" t="n">
        <f aca="false">SUM(D18,F18,H18,J18,L18,N18,P18,R18)</f>
        <v>8136.72949212286</v>
      </c>
      <c r="V18" s="36" t="n">
        <f aca="false">SUM(E18,G18,I18,K18,M18,O18,Q18,S18)</f>
        <v>296</v>
      </c>
      <c r="W18" s="36" t="n">
        <f aca="false">IF(D17&gt;0,D17*Setup!D17/12,0)+IF(F17&gt;0,F17*Setup!D18/12,0)+IF(H17&gt;0,H17*Setup!D19/12,0)+IF(J17&gt;0,J17*Setup!D20/12,0)+IF(L17&gt;0,L17*Setup!D21/12,0)+IF(N17&gt;0,N17*Setup!D22/12,0)+IF(P17&gt;0,P17*Setup!D23/12,0)+IF(R17&gt;0,R17*Setup!D24/12,0)</f>
        <v>106.272154919197</v>
      </c>
      <c r="X18" s="2"/>
      <c r="Y18" s="2"/>
    </row>
    <row r="19" customFormat="false" ht="18" hidden="false" customHeight="true" outlineLevel="0" collapsed="false">
      <c r="A19" s="2"/>
      <c r="B19" s="34"/>
      <c r="C19" s="35" t="n">
        <v>11</v>
      </c>
      <c r="D19" s="36" t="n">
        <f aca="false">MAX(0,(D18*(1+Setup!D17/12))-E19)</f>
        <v>0</v>
      </c>
      <c r="E19" s="36" t="n">
        <f aca="false">IF(D18&lt;=0,0,MIN((D18*(1+Setup!D17/12)),IF(ISNUMBER(Setup!E17),Setup!E17,0)+IF((D18&gt;0),Setup!E14,0)))</f>
        <v>0</v>
      </c>
      <c r="F19" s="36" t="n">
        <f aca="false">MAX(0,(F18*(1+Setup!D18/12))-G19)</f>
        <v>3259.23224407943</v>
      </c>
      <c r="G19" s="36" t="n">
        <f aca="false">IF(F18&lt;=0,0,MIN((F18*(1+Setup!D18/12)),IF(ISNUMBER(Setup!E18),Setup!E18,0)+IF((((D18&lt;=0))*(F18&gt;0)),Setup!E14,0)))</f>
        <v>170</v>
      </c>
      <c r="H19" s="36" t="n">
        <f aca="false">MAX(0,(H18*(1+Setup!D19/12))-I19)</f>
        <v>4685.07961190339</v>
      </c>
      <c r="I19" s="36" t="n">
        <f aca="false">IF(H18&lt;=0,0,MIN((H18*(1+Setup!D19/12)),IF(ISNUMBER(Setup!E19),Setup!E19,0)+IF((((D18&lt;=0)*(F18&lt;=0))*(H18&gt;0)),Setup!E14,0)))</f>
        <v>126</v>
      </c>
      <c r="J19" s="36" t="n">
        <f aca="false">MAX(0,(J18*(1+Setup!D20/12))-K19)</f>
        <v>0</v>
      </c>
      <c r="K19" s="36" t="n">
        <f aca="false">IF(J18&lt;=0,0,MIN((J18*(1+Setup!D20/12)),IF(ISNUMBER(Setup!E20),Setup!E20,0)+IF((((D18&lt;=0)*(F18&lt;=0)*(H18&lt;=0))*(J18&gt;0)),Setup!E14,0)))</f>
        <v>0</v>
      </c>
      <c r="L19" s="36" t="n">
        <f aca="false">MAX(0,(L18*(1+Setup!D21/12))-M19)</f>
        <v>0</v>
      </c>
      <c r="M19" s="36" t="n">
        <f aca="false">IF(L18&lt;=0,0,MIN((L18*(1+Setup!D21/12)),IF(ISNUMBER(Setup!E21),Setup!E21,0)+IF((((D18&lt;=0)*(F18&lt;=0)*(H18&lt;=0)*(J18&lt;=0))*(L18&gt;0)),Setup!E14,0)))</f>
        <v>0</v>
      </c>
      <c r="N19" s="36" t="n">
        <f aca="false">MAX(0,(N18*(1+Setup!D22/12))-O19)</f>
        <v>0</v>
      </c>
      <c r="O19" s="36" t="n">
        <f aca="false">IF(N18&lt;=0,0,MIN((N18*(1+Setup!D22/12)),IF(ISNUMBER(Setup!E22),Setup!E22,0)+IF((((D18&lt;=0)*(F18&lt;=0)*(H18&lt;=0)*(J18&lt;=0)*(L18&lt;=0))*(N18&gt;0)),Setup!E14,0)))</f>
        <v>0</v>
      </c>
      <c r="P19" s="36" t="n">
        <f aca="false">MAX(0,(P18*(1+Setup!D23/12))-Q19)</f>
        <v>0</v>
      </c>
      <c r="Q19" s="36" t="n">
        <f aca="false">IF(P18&lt;=0,0,MIN((P18*(1+Setup!D23/12)),IF(ISNUMBER(Setup!E23),Setup!E23,0)+IF((((D18&lt;=0)*(F18&lt;=0)*(H18&lt;=0)*(J18&lt;=0)*(L18&lt;=0)*(N18&lt;=0))*(P18&gt;0)),Setup!E14,0)))</f>
        <v>0</v>
      </c>
      <c r="R19" s="36" t="n">
        <f aca="false">MAX(0,(R18*(1+Setup!D24/12))-S19)</f>
        <v>0</v>
      </c>
      <c r="S19" s="36" t="n">
        <f aca="false">IF(R18&lt;=0,0,MIN((R18*(1+Setup!D24/12)),IF(ISNUMBER(Setup!E24),Setup!E24,0)+IF((((D18&lt;=0)*(F18&lt;=0)*(H18&lt;=0)*(J18&lt;=0)*(L18&lt;=0)*(N18&lt;=0)*(P18&lt;=0))*(R18&gt;0)),Setup!E14,0)))</f>
        <v>0</v>
      </c>
      <c r="T19" s="2"/>
      <c r="U19" s="37" t="n">
        <f aca="false">SUM(D19,F19,H19,J19,L19,N19,P19,R19)</f>
        <v>7944.31185598282</v>
      </c>
      <c r="V19" s="36" t="n">
        <f aca="false">SUM(E19,G19,I19,K19,M19,O19,Q19,S19)</f>
        <v>296</v>
      </c>
      <c r="W19" s="36" t="n">
        <f aca="false">IF(D18&gt;0,D18*Setup!D17/12,0)+IF(F18&gt;0,F18*Setup!D18/12,0)+IF(H18&gt;0,H18*Setup!D19/12,0)+IF(J18&gt;0,J18*Setup!D20/12,0)+IF(L18&gt;0,L18*Setup!D21/12,0)+IF(N18&gt;0,N18*Setup!D22/12,0)+IF(P18&gt;0,P18*Setup!D23/12,0)+IF(R18&gt;0,R18*Setup!D24/12,0)</f>
        <v>103.582363859963</v>
      </c>
      <c r="X19" s="2"/>
      <c r="Y19" s="2"/>
    </row>
    <row r="20" customFormat="false" ht="18" hidden="false" customHeight="true" outlineLevel="0" collapsed="false">
      <c r="A20" s="2"/>
      <c r="B20" s="34"/>
      <c r="C20" s="35" t="n">
        <v>12</v>
      </c>
      <c r="D20" s="36" t="n">
        <f aca="false">MAX(0,(D19*(1+Setup!D17/12))-E20)</f>
        <v>0</v>
      </c>
      <c r="E20" s="36" t="n">
        <f aca="false">IF(D19&lt;=0,0,MIN((D19*(1+Setup!D17/12)),IF(ISNUMBER(Setup!E17),Setup!E17,0)+IF((D19&gt;0),Setup!E14,0)))</f>
        <v>0</v>
      </c>
      <c r="F20" s="36" t="n">
        <f aca="false">MAX(0,(F19*(1+Setup!D18/12))-G20)</f>
        <v>3151.42925940395</v>
      </c>
      <c r="G20" s="36" t="n">
        <f aca="false">IF(F19&lt;=0,0,MIN((F19*(1+Setup!D18/12)),IF(ISNUMBER(Setup!E18),Setup!E18,0)+IF((((D19&lt;=0))*(F19&gt;0)),Setup!E14,0)))</f>
        <v>170</v>
      </c>
      <c r="H20" s="36" t="n">
        <f aca="false">MAX(0,(H19*(1+Setup!D19/12))-I20)</f>
        <v>4597.73151870159</v>
      </c>
      <c r="I20" s="36" t="n">
        <f aca="false">IF(H19&lt;=0,0,MIN((H19*(1+Setup!D19/12)),IF(ISNUMBER(Setup!E19),Setup!E19,0)+IF((((D19&lt;=0)*(F19&lt;=0))*(H19&gt;0)),Setup!E14,0)))</f>
        <v>126</v>
      </c>
      <c r="J20" s="36" t="n">
        <f aca="false">MAX(0,(J19*(1+Setup!D20/12))-K20)</f>
        <v>0</v>
      </c>
      <c r="K20" s="36" t="n">
        <f aca="false">IF(J19&lt;=0,0,MIN((J19*(1+Setup!D20/12)),IF(ISNUMBER(Setup!E20),Setup!E20,0)+IF((((D19&lt;=0)*(F19&lt;=0)*(H19&lt;=0))*(J19&gt;0)),Setup!E14,0)))</f>
        <v>0</v>
      </c>
      <c r="L20" s="36" t="n">
        <f aca="false">MAX(0,(L19*(1+Setup!D21/12))-M20)</f>
        <v>0</v>
      </c>
      <c r="M20" s="36" t="n">
        <f aca="false">IF(L19&lt;=0,0,MIN((L19*(1+Setup!D21/12)),IF(ISNUMBER(Setup!E21),Setup!E21,0)+IF((((D19&lt;=0)*(F19&lt;=0)*(H19&lt;=0)*(J19&lt;=0))*(L19&gt;0)),Setup!E14,0)))</f>
        <v>0</v>
      </c>
      <c r="N20" s="36" t="n">
        <f aca="false">MAX(0,(N19*(1+Setup!D22/12))-O20)</f>
        <v>0</v>
      </c>
      <c r="O20" s="36" t="n">
        <f aca="false">IF(N19&lt;=0,0,MIN((N19*(1+Setup!D22/12)),IF(ISNUMBER(Setup!E22),Setup!E22,0)+IF((((D19&lt;=0)*(F19&lt;=0)*(H19&lt;=0)*(J19&lt;=0)*(L19&lt;=0))*(N19&gt;0)),Setup!E14,0)))</f>
        <v>0</v>
      </c>
      <c r="P20" s="36" t="n">
        <f aca="false">MAX(0,(P19*(1+Setup!D23/12))-Q20)</f>
        <v>0</v>
      </c>
      <c r="Q20" s="36" t="n">
        <f aca="false">IF(P19&lt;=0,0,MIN((P19*(1+Setup!D23/12)),IF(ISNUMBER(Setup!E23),Setup!E23,0)+IF((((D19&lt;=0)*(F19&lt;=0)*(H19&lt;=0)*(J19&lt;=0)*(L19&lt;=0)*(N19&lt;=0))*(P19&gt;0)),Setup!E14,0)))</f>
        <v>0</v>
      </c>
      <c r="R20" s="36" t="n">
        <f aca="false">MAX(0,(R19*(1+Setup!D24/12))-S20)</f>
        <v>0</v>
      </c>
      <c r="S20" s="36" t="n">
        <f aca="false">IF(R19&lt;=0,0,MIN((R19*(1+Setup!D24/12)),IF(ISNUMBER(Setup!E24),Setup!E24,0)+IF((((D19&lt;=0)*(F19&lt;=0)*(H19&lt;=0)*(J19&lt;=0)*(L19&lt;=0)*(N19&lt;=0)*(P19&lt;=0))*(R19&gt;0)),Setup!E14,0)))</f>
        <v>0</v>
      </c>
      <c r="T20" s="2"/>
      <c r="U20" s="37" t="n">
        <f aca="false">SUM(D20,F20,H20,J20,L20,N20,P20,R20)</f>
        <v>7749.16077810554</v>
      </c>
      <c r="V20" s="36" t="n">
        <f aca="false">SUM(E20,G20,I20,K20,M20,O20,Q20,S20)</f>
        <v>296</v>
      </c>
      <c r="W20" s="36" t="n">
        <f aca="false">IF(D19&gt;0,D19*Setup!D17/12,0)+IF(F19&gt;0,F19*Setup!D18/12,0)+IF(H19&gt;0,H19*Setup!D19/12,0)+IF(J19&gt;0,J19*Setup!D20/12,0)+IF(L19&gt;0,L19*Setup!D21/12,0)+IF(N19&gt;0,N19*Setup!D22/12,0)+IF(P19&gt;0,P19*Setup!D23/12,0)+IF(R19&gt;0,R19*Setup!D24/12,0)</f>
        <v>100.848922122719</v>
      </c>
      <c r="X20" s="2"/>
      <c r="Y20" s="2"/>
    </row>
    <row r="21" customFormat="false" ht="18" hidden="false" customHeight="true" outlineLevel="0" collapsed="false">
      <c r="A21" s="2"/>
      <c r="B21" s="34"/>
      <c r="C21" s="35" t="n">
        <v>13</v>
      </c>
      <c r="D21" s="36" t="n">
        <f aca="false">MAX(0,(D20*(1+Setup!D17/12))-E21)</f>
        <v>0</v>
      </c>
      <c r="E21" s="36" t="n">
        <f aca="false">IF(D20&lt;=0,0,MIN((D20*(1+Setup!D17/12)),IF(ISNUMBER(Setup!E17),Setup!E17,0)+IF((D20&gt;0),Setup!E14,0)))</f>
        <v>0</v>
      </c>
      <c r="F21" s="36" t="n">
        <f aca="false">MAX(0,(F20*(1+Setup!D18/12))-G21)</f>
        <v>3041.56903443758</v>
      </c>
      <c r="G21" s="36" t="n">
        <f aca="false">IF(F20&lt;=0,0,MIN((F20*(1+Setup!D18/12)),IF(ISNUMBER(Setup!E18),Setup!E18,0)+IF((((D20&lt;=0))*(F20&gt;0)),Setup!E14,0)))</f>
        <v>170</v>
      </c>
      <c r="H21" s="36" t="n">
        <f aca="false">MAX(0,(H20*(1+Setup!D19/12))-I21)</f>
        <v>4509.66280373088</v>
      </c>
      <c r="I21" s="36" t="n">
        <f aca="false">IF(H20&lt;=0,0,MIN((H20*(1+Setup!D19/12)),IF(ISNUMBER(Setup!E19),Setup!E19,0)+IF((((D20&lt;=0)*(F20&lt;=0))*(H20&gt;0)),Setup!E14,0)))</f>
        <v>126</v>
      </c>
      <c r="J21" s="36" t="n">
        <f aca="false">MAX(0,(J20*(1+Setup!D20/12))-K21)</f>
        <v>0</v>
      </c>
      <c r="K21" s="36" t="n">
        <f aca="false">IF(J20&lt;=0,0,MIN((J20*(1+Setup!D20/12)),IF(ISNUMBER(Setup!E20),Setup!E20,0)+IF((((D20&lt;=0)*(F20&lt;=0)*(H20&lt;=0))*(J20&gt;0)),Setup!E14,0)))</f>
        <v>0</v>
      </c>
      <c r="L21" s="36" t="n">
        <f aca="false">MAX(0,(L20*(1+Setup!D21/12))-M21)</f>
        <v>0</v>
      </c>
      <c r="M21" s="36" t="n">
        <f aca="false">IF(L20&lt;=0,0,MIN((L20*(1+Setup!D21/12)),IF(ISNUMBER(Setup!E21),Setup!E21,0)+IF((((D20&lt;=0)*(F20&lt;=0)*(H20&lt;=0)*(J20&lt;=0))*(L20&gt;0)),Setup!E14,0)))</f>
        <v>0</v>
      </c>
      <c r="N21" s="36" t="n">
        <f aca="false">MAX(0,(N20*(1+Setup!D22/12))-O21)</f>
        <v>0</v>
      </c>
      <c r="O21" s="36" t="n">
        <f aca="false">IF(N20&lt;=0,0,MIN((N20*(1+Setup!D22/12)),IF(ISNUMBER(Setup!E22),Setup!E22,0)+IF((((D20&lt;=0)*(F20&lt;=0)*(H20&lt;=0)*(J20&lt;=0)*(L20&lt;=0))*(N20&gt;0)),Setup!E14,0)))</f>
        <v>0</v>
      </c>
      <c r="P21" s="36" t="n">
        <f aca="false">MAX(0,(P20*(1+Setup!D23/12))-Q21)</f>
        <v>0</v>
      </c>
      <c r="Q21" s="36" t="n">
        <f aca="false">IF(P20&lt;=0,0,MIN((P20*(1+Setup!D23/12)),IF(ISNUMBER(Setup!E23),Setup!E23,0)+IF((((D20&lt;=0)*(F20&lt;=0)*(H20&lt;=0)*(J20&lt;=0)*(L20&lt;=0)*(N20&lt;=0))*(P20&gt;0)),Setup!E14,0)))</f>
        <v>0</v>
      </c>
      <c r="R21" s="36" t="n">
        <f aca="false">MAX(0,(R20*(1+Setup!D24/12))-S21)</f>
        <v>0</v>
      </c>
      <c r="S21" s="36" t="n">
        <f aca="false">IF(R20&lt;=0,0,MIN((R20*(1+Setup!D24/12)),IF(ISNUMBER(Setup!E24),Setup!E24,0)+IF((((D20&lt;=0)*(F20&lt;=0)*(H20&lt;=0)*(J20&lt;=0)*(L20&lt;=0)*(N20&lt;=0)*(P20&lt;=0))*(R20&gt;0)),Setup!E14,0)))</f>
        <v>0</v>
      </c>
      <c r="T21" s="2"/>
      <c r="U21" s="37" t="n">
        <f aca="false">SUM(D21,F21,H21,J21,L21,N21,P21,R21)</f>
        <v>7551.23183816845</v>
      </c>
      <c r="V21" s="36" t="n">
        <f aca="false">SUM(E21,G21,I21,K21,M21,O21,Q21,S21)</f>
        <v>296</v>
      </c>
      <c r="W21" s="36" t="n">
        <f aca="false">IF(D20&gt;0,D20*Setup!D17/12,0)+IF(F20&gt;0,F20*Setup!D18/12,0)+IF(H20&gt;0,H20*Setup!D19/12,0)+IF(J20&gt;0,J20*Setup!D20/12,0)+IF(L20&gt;0,L20*Setup!D21/12,0)+IF(N20&gt;0,N20*Setup!D22/12,0)+IF(P20&gt;0,P20*Setup!D23/12,0)+IF(R20&gt;0,R20*Setup!D24/12,0)</f>
        <v>98.0710600629135</v>
      </c>
      <c r="X21" s="2"/>
      <c r="Y21" s="2"/>
    </row>
    <row r="22" customFormat="false" ht="18" hidden="false" customHeight="true" outlineLevel="0" collapsed="false">
      <c r="A22" s="2"/>
      <c r="B22" s="34"/>
      <c r="C22" s="35" t="n">
        <v>14</v>
      </c>
      <c r="D22" s="36" t="n">
        <f aca="false">MAX(0,(D21*(1+Setup!D17/12))-E22)</f>
        <v>0</v>
      </c>
      <c r="E22" s="36" t="n">
        <f aca="false">IF(D21&lt;=0,0,MIN((D21*(1+Setup!D17/12)),IF(ISNUMBER(Setup!E17),Setup!E17,0)+IF((D21&gt;0),Setup!E14,0)))</f>
        <v>0</v>
      </c>
      <c r="F22" s="36" t="n">
        <f aca="false">MAX(0,(F21*(1+Setup!D18/12))-G22)</f>
        <v>2929.61231017809</v>
      </c>
      <c r="G22" s="36" t="n">
        <f aca="false">IF(F21&lt;=0,0,MIN((F21*(1+Setup!D18/12)),IF(ISNUMBER(Setup!E18),Setup!E18,0)+IF((((D21&lt;=0))*(F21&gt;0)),Setup!E14,0)))</f>
        <v>170</v>
      </c>
      <c r="H22" s="36" t="n">
        <f aca="false">MAX(0,(H21*(1+Setup!D19/12))-I22)</f>
        <v>4420.86752186166</v>
      </c>
      <c r="I22" s="36" t="n">
        <f aca="false">IF(H21&lt;=0,0,MIN((H21*(1+Setup!D19/12)),IF(ISNUMBER(Setup!E19),Setup!E19,0)+IF((((D21&lt;=0)*(F21&lt;=0))*(H21&gt;0)),Setup!E14,0)))</f>
        <v>126</v>
      </c>
      <c r="J22" s="36" t="n">
        <f aca="false">MAX(0,(J21*(1+Setup!D20/12))-K22)</f>
        <v>0</v>
      </c>
      <c r="K22" s="36" t="n">
        <f aca="false">IF(J21&lt;=0,0,MIN((J21*(1+Setup!D20/12)),IF(ISNUMBER(Setup!E20),Setup!E20,0)+IF((((D21&lt;=0)*(F21&lt;=0)*(H21&lt;=0))*(J21&gt;0)),Setup!E14,0)))</f>
        <v>0</v>
      </c>
      <c r="L22" s="36" t="n">
        <f aca="false">MAX(0,(L21*(1+Setup!D21/12))-M22)</f>
        <v>0</v>
      </c>
      <c r="M22" s="36" t="n">
        <f aca="false">IF(L21&lt;=0,0,MIN((L21*(1+Setup!D21/12)),IF(ISNUMBER(Setup!E21),Setup!E21,0)+IF((((D21&lt;=0)*(F21&lt;=0)*(H21&lt;=0)*(J21&lt;=0))*(L21&gt;0)),Setup!E14,0)))</f>
        <v>0</v>
      </c>
      <c r="N22" s="36" t="n">
        <f aca="false">MAX(0,(N21*(1+Setup!D22/12))-O22)</f>
        <v>0</v>
      </c>
      <c r="O22" s="36" t="n">
        <f aca="false">IF(N21&lt;=0,0,MIN((N21*(1+Setup!D22/12)),IF(ISNUMBER(Setup!E22),Setup!E22,0)+IF((((D21&lt;=0)*(F21&lt;=0)*(H21&lt;=0)*(J21&lt;=0)*(L21&lt;=0))*(N21&gt;0)),Setup!E14,0)))</f>
        <v>0</v>
      </c>
      <c r="P22" s="36" t="n">
        <f aca="false">MAX(0,(P21*(1+Setup!D23/12))-Q22)</f>
        <v>0</v>
      </c>
      <c r="Q22" s="36" t="n">
        <f aca="false">IF(P21&lt;=0,0,MIN((P21*(1+Setup!D23/12)),IF(ISNUMBER(Setup!E23),Setup!E23,0)+IF((((D21&lt;=0)*(F21&lt;=0)*(H21&lt;=0)*(J21&lt;=0)*(L21&lt;=0)*(N21&lt;=0))*(P21&gt;0)),Setup!E14,0)))</f>
        <v>0</v>
      </c>
      <c r="R22" s="36" t="n">
        <f aca="false">MAX(0,(R21*(1+Setup!D24/12))-S22)</f>
        <v>0</v>
      </c>
      <c r="S22" s="36" t="n">
        <f aca="false">IF(R21&lt;=0,0,MIN((R21*(1+Setup!D24/12)),IF(ISNUMBER(Setup!E24),Setup!E24,0)+IF((((D21&lt;=0)*(F21&lt;=0)*(H21&lt;=0)*(J21&lt;=0)*(L21&lt;=0)*(N21&lt;=0)*(P21&lt;=0))*(R21&gt;0)),Setup!E14,0)))</f>
        <v>0</v>
      </c>
      <c r="T22" s="2"/>
      <c r="U22" s="37" t="n">
        <f aca="false">SUM(D22,F22,H22,J22,L22,N22,P22,R22)</f>
        <v>7350.47983203975</v>
      </c>
      <c r="V22" s="36" t="n">
        <f aca="false">SUM(E22,G22,I22,K22,M22,O22,Q22,S22)</f>
        <v>296</v>
      </c>
      <c r="W22" s="36" t="n">
        <f aca="false">IF(D21&gt;0,D21*Setup!D17/12,0)+IF(F21&gt;0,F21*Setup!D18/12,0)+IF(H21&gt;0,H21*Setup!D19/12,0)+IF(J21&gt;0,J21*Setup!D20/12,0)+IF(L21&gt;0,L21*Setup!D21/12,0)+IF(N21&gt;0,N21*Setup!D22/12,0)+IF(P21&gt;0,P21*Setup!D23/12,0)+IF(R21&gt;0,R21*Setup!D24/12,0)</f>
        <v>95.2479938712968</v>
      </c>
      <c r="X22" s="2"/>
      <c r="Y22" s="2"/>
    </row>
    <row r="23" customFormat="false" ht="18" hidden="false" customHeight="true" outlineLevel="0" collapsed="false">
      <c r="A23" s="2"/>
      <c r="B23" s="34"/>
      <c r="C23" s="35" t="n">
        <v>15</v>
      </c>
      <c r="D23" s="36" t="n">
        <f aca="false">MAX(0,(D22*(1+Setup!D17/12))-E23)</f>
        <v>0</v>
      </c>
      <c r="E23" s="36" t="n">
        <f aca="false">IF(D22&lt;=0,0,MIN((D22*(1+Setup!D17/12)),IF(ISNUMBER(Setup!E17),Setup!E17,0)+IF((D22&gt;0),Setup!E14,0)))</f>
        <v>0</v>
      </c>
      <c r="F23" s="36" t="n">
        <f aca="false">MAX(0,(F22*(1+Setup!D18/12))-G23)</f>
        <v>2815.51907843066</v>
      </c>
      <c r="G23" s="36" t="n">
        <f aca="false">IF(F22&lt;=0,0,MIN((F22*(1+Setup!D18/12)),IF(ISNUMBER(Setup!E18),Setup!E18,0)+IF((((D22&lt;=0))*(F22&gt;0)),Setup!E14,0)))</f>
        <v>170</v>
      </c>
      <c r="H23" s="36" t="n">
        <f aca="false">MAX(0,(H22*(1+Setup!D19/12))-I23)</f>
        <v>4331.33967891702</v>
      </c>
      <c r="I23" s="36" t="n">
        <f aca="false">IF(H22&lt;=0,0,MIN((H22*(1+Setup!D19/12)),IF(ISNUMBER(Setup!E19),Setup!E19,0)+IF((((D22&lt;=0)*(F22&lt;=0))*(H22&gt;0)),Setup!E14,0)))</f>
        <v>126</v>
      </c>
      <c r="J23" s="36" t="n">
        <f aca="false">MAX(0,(J22*(1+Setup!D20/12))-K23)</f>
        <v>0</v>
      </c>
      <c r="K23" s="36" t="n">
        <f aca="false">IF(J22&lt;=0,0,MIN((J22*(1+Setup!D20/12)),IF(ISNUMBER(Setup!E20),Setup!E20,0)+IF((((D22&lt;=0)*(F22&lt;=0)*(H22&lt;=0))*(J22&gt;0)),Setup!E14,0)))</f>
        <v>0</v>
      </c>
      <c r="L23" s="36" t="n">
        <f aca="false">MAX(0,(L22*(1+Setup!D21/12))-M23)</f>
        <v>0</v>
      </c>
      <c r="M23" s="36" t="n">
        <f aca="false">IF(L22&lt;=0,0,MIN((L22*(1+Setup!D21/12)),IF(ISNUMBER(Setup!E21),Setup!E21,0)+IF((((D22&lt;=0)*(F22&lt;=0)*(H22&lt;=0)*(J22&lt;=0))*(L22&gt;0)),Setup!E14,0)))</f>
        <v>0</v>
      </c>
      <c r="N23" s="36" t="n">
        <f aca="false">MAX(0,(N22*(1+Setup!D22/12))-O23)</f>
        <v>0</v>
      </c>
      <c r="O23" s="36" t="n">
        <f aca="false">IF(N22&lt;=0,0,MIN((N22*(1+Setup!D22/12)),IF(ISNUMBER(Setup!E22),Setup!E22,0)+IF((((D22&lt;=0)*(F22&lt;=0)*(H22&lt;=0)*(J22&lt;=0)*(L22&lt;=0))*(N22&gt;0)),Setup!E14,0)))</f>
        <v>0</v>
      </c>
      <c r="P23" s="36" t="n">
        <f aca="false">MAX(0,(P22*(1+Setup!D23/12))-Q23)</f>
        <v>0</v>
      </c>
      <c r="Q23" s="36" t="n">
        <f aca="false">IF(P22&lt;=0,0,MIN((P22*(1+Setup!D23/12)),IF(ISNUMBER(Setup!E23),Setup!E23,0)+IF((((D22&lt;=0)*(F22&lt;=0)*(H22&lt;=0)*(J22&lt;=0)*(L22&lt;=0)*(N22&lt;=0))*(P22&gt;0)),Setup!E14,0)))</f>
        <v>0</v>
      </c>
      <c r="R23" s="36" t="n">
        <f aca="false">MAX(0,(R22*(1+Setup!D24/12))-S23)</f>
        <v>0</v>
      </c>
      <c r="S23" s="36" t="n">
        <f aca="false">IF(R22&lt;=0,0,MIN((R22*(1+Setup!D24/12)),IF(ISNUMBER(Setup!E24),Setup!E24,0)+IF((((D22&lt;=0)*(F22&lt;=0)*(H22&lt;=0)*(J22&lt;=0)*(L22&lt;=0)*(N22&lt;=0)*(P22&lt;=0))*(R22&gt;0)),Setup!E14,0)))</f>
        <v>0</v>
      </c>
      <c r="T23" s="2"/>
      <c r="U23" s="37" t="n">
        <f aca="false">SUM(D23,F23,H23,J23,L23,N23,P23,R23)</f>
        <v>7146.85875734768</v>
      </c>
      <c r="V23" s="36" t="n">
        <f aca="false">SUM(E23,G23,I23,K23,M23,O23,Q23,S23)</f>
        <v>296</v>
      </c>
      <c r="W23" s="36" t="n">
        <f aca="false">IF(D22&gt;0,D22*Setup!D17/12,0)+IF(F22&gt;0,F22*Setup!D18/12,0)+IF(H22&gt;0,H22*Setup!D19/12,0)+IF(J22&gt;0,J22*Setup!D20/12,0)+IF(L22&gt;0,L22*Setup!D21/12,0)+IF(N22&gt;0,N22*Setup!D22/12,0)+IF(P22&gt;0,P22*Setup!D23/12,0)+IF(R22&gt;0,R22*Setup!D24/12,0)</f>
        <v>92.378925307924</v>
      </c>
      <c r="X23" s="2"/>
      <c r="Y23" s="2"/>
    </row>
    <row r="24" customFormat="false" ht="18" hidden="false" customHeight="true" outlineLevel="0" collapsed="false">
      <c r="A24" s="2"/>
      <c r="B24" s="34"/>
      <c r="C24" s="35" t="n">
        <v>16</v>
      </c>
      <c r="D24" s="36" t="n">
        <f aca="false">MAX(0,(D23*(1+Setup!D17/12))-E24)</f>
        <v>0</v>
      </c>
      <c r="E24" s="36" t="n">
        <f aca="false">IF(D23&lt;=0,0,MIN((D23*(1+Setup!D17/12)),IF(ISNUMBER(Setup!E17),Setup!E17,0)+IF((D23&gt;0),Setup!E14,0)))</f>
        <v>0</v>
      </c>
      <c r="F24" s="36" t="n">
        <f aca="false">MAX(0,(F23*(1+Setup!D18/12))-G24)</f>
        <v>2699.24856751071</v>
      </c>
      <c r="G24" s="36" t="n">
        <f aca="false">IF(F23&lt;=0,0,MIN((F23*(1+Setup!D18/12)),IF(ISNUMBER(Setup!E18),Setup!E18,0)+IF((((D23&lt;=0))*(F23&gt;0)),Setup!E14,0)))</f>
        <v>170</v>
      </c>
      <c r="H24" s="36" t="n">
        <f aca="false">MAX(0,(H23*(1+Setup!D19/12))-I24)</f>
        <v>4241.07323126808</v>
      </c>
      <c r="I24" s="36" t="n">
        <f aca="false">IF(H23&lt;=0,0,MIN((H23*(1+Setup!D19/12)),IF(ISNUMBER(Setup!E19),Setup!E19,0)+IF((((D23&lt;=0)*(F23&lt;=0))*(H23&gt;0)),Setup!E14,0)))</f>
        <v>126</v>
      </c>
      <c r="J24" s="36" t="n">
        <f aca="false">MAX(0,(J23*(1+Setup!D20/12))-K24)</f>
        <v>0</v>
      </c>
      <c r="K24" s="36" t="n">
        <f aca="false">IF(J23&lt;=0,0,MIN((J23*(1+Setup!D20/12)),IF(ISNUMBER(Setup!E20),Setup!E20,0)+IF((((D23&lt;=0)*(F23&lt;=0)*(H23&lt;=0))*(J23&gt;0)),Setup!E14,0)))</f>
        <v>0</v>
      </c>
      <c r="L24" s="36" t="n">
        <f aca="false">MAX(0,(L23*(1+Setup!D21/12))-M24)</f>
        <v>0</v>
      </c>
      <c r="M24" s="36" t="n">
        <f aca="false">IF(L23&lt;=0,0,MIN((L23*(1+Setup!D21/12)),IF(ISNUMBER(Setup!E21),Setup!E21,0)+IF((((D23&lt;=0)*(F23&lt;=0)*(H23&lt;=0)*(J23&lt;=0))*(L23&gt;0)),Setup!E14,0)))</f>
        <v>0</v>
      </c>
      <c r="N24" s="36" t="n">
        <f aca="false">MAX(0,(N23*(1+Setup!D22/12))-O24)</f>
        <v>0</v>
      </c>
      <c r="O24" s="36" t="n">
        <f aca="false">IF(N23&lt;=0,0,MIN((N23*(1+Setup!D22/12)),IF(ISNUMBER(Setup!E22),Setup!E22,0)+IF((((D23&lt;=0)*(F23&lt;=0)*(H23&lt;=0)*(J23&lt;=0)*(L23&lt;=0))*(N23&gt;0)),Setup!E14,0)))</f>
        <v>0</v>
      </c>
      <c r="P24" s="36" t="n">
        <f aca="false">MAX(0,(P23*(1+Setup!D23/12))-Q24)</f>
        <v>0</v>
      </c>
      <c r="Q24" s="36" t="n">
        <f aca="false">IF(P23&lt;=0,0,MIN((P23*(1+Setup!D23/12)),IF(ISNUMBER(Setup!E23),Setup!E23,0)+IF((((D23&lt;=0)*(F23&lt;=0)*(H23&lt;=0)*(J23&lt;=0)*(L23&lt;=0)*(N23&lt;=0))*(P23&gt;0)),Setup!E14,0)))</f>
        <v>0</v>
      </c>
      <c r="R24" s="36" t="n">
        <f aca="false">MAX(0,(R23*(1+Setup!D24/12))-S24)</f>
        <v>0</v>
      </c>
      <c r="S24" s="36" t="n">
        <f aca="false">IF(R23&lt;=0,0,MIN((R23*(1+Setup!D24/12)),IF(ISNUMBER(Setup!E24),Setup!E24,0)+IF((((D23&lt;=0)*(F23&lt;=0)*(H23&lt;=0)*(J23&lt;=0)*(L23&lt;=0)*(N23&lt;=0)*(P23&lt;=0))*(R23&gt;0)),Setup!E14,0)))</f>
        <v>0</v>
      </c>
      <c r="T24" s="2"/>
      <c r="U24" s="37" t="n">
        <f aca="false">SUM(D24,F24,H24,J24,L24,N24,P24,R24)</f>
        <v>6940.32179877879</v>
      </c>
      <c r="V24" s="36" t="n">
        <f aca="false">SUM(E24,G24,I24,K24,M24,O24,Q24,S24)</f>
        <v>296</v>
      </c>
      <c r="W24" s="36" t="n">
        <f aca="false">IF(D23&gt;0,D23*Setup!D17/12,0)+IF(F23&gt;0,F23*Setup!D18/12,0)+IF(H23&gt;0,H23*Setup!D19/12,0)+IF(J23&gt;0,J23*Setup!D20/12,0)+IF(L23&gt;0,L23*Setup!D21/12,0)+IF(N23&gt;0,N23*Setup!D22/12,0)+IF(P23&gt;0,P23*Setup!D23/12,0)+IF(R23&gt;0,R23*Setup!D24/12,0)</f>
        <v>89.4630414311171</v>
      </c>
      <c r="X24" s="2"/>
      <c r="Y24" s="2"/>
    </row>
    <row r="25" customFormat="false" ht="18" hidden="false" customHeight="true" outlineLevel="0" collapsed="false">
      <c r="A25" s="2"/>
      <c r="B25" s="34"/>
      <c r="C25" s="35" t="n">
        <v>17</v>
      </c>
      <c r="D25" s="36" t="n">
        <f aca="false">MAX(0,(D24*(1+Setup!D17/12))-E25)</f>
        <v>0</v>
      </c>
      <c r="E25" s="36" t="n">
        <f aca="false">IF(D24&lt;=0,0,MIN((D24*(1+Setup!D17/12)),IF(ISNUMBER(Setup!E17),Setup!E17,0)+IF((D24&gt;0),Setup!E14,0)))</f>
        <v>0</v>
      </c>
      <c r="F25" s="36" t="n">
        <f aca="false">MAX(0,(F24*(1+Setup!D18/12))-G25)</f>
        <v>2580.75922767404</v>
      </c>
      <c r="G25" s="36" t="n">
        <f aca="false">IF(F24&lt;=0,0,MIN((F24*(1+Setup!D18/12)),IF(ISNUMBER(Setup!E18),Setup!E18,0)+IF((((D24&lt;=0))*(F24&gt;0)),Setup!E14,0)))</f>
        <v>170</v>
      </c>
      <c r="H25" s="36" t="n">
        <f aca="false">MAX(0,(H24*(1+Setup!D19/12))-I25)</f>
        <v>4150.06208542605</v>
      </c>
      <c r="I25" s="36" t="n">
        <f aca="false">IF(H24&lt;=0,0,MIN((H24*(1+Setup!D19/12)),IF(ISNUMBER(Setup!E19),Setup!E19,0)+IF((((D24&lt;=0)*(F24&lt;=0))*(H24&gt;0)),Setup!E14,0)))</f>
        <v>126</v>
      </c>
      <c r="J25" s="36" t="n">
        <f aca="false">MAX(0,(J24*(1+Setup!D20/12))-K25)</f>
        <v>0</v>
      </c>
      <c r="K25" s="36" t="n">
        <f aca="false">IF(J24&lt;=0,0,MIN((J24*(1+Setup!D20/12)),IF(ISNUMBER(Setup!E20),Setup!E20,0)+IF((((D24&lt;=0)*(F24&lt;=0)*(H24&lt;=0))*(J24&gt;0)),Setup!E14,0)))</f>
        <v>0</v>
      </c>
      <c r="L25" s="36" t="n">
        <f aca="false">MAX(0,(L24*(1+Setup!D21/12))-M25)</f>
        <v>0</v>
      </c>
      <c r="M25" s="36" t="n">
        <f aca="false">IF(L24&lt;=0,0,MIN((L24*(1+Setup!D21/12)),IF(ISNUMBER(Setup!E21),Setup!E21,0)+IF((((D24&lt;=0)*(F24&lt;=0)*(H24&lt;=0)*(J24&lt;=0))*(L24&gt;0)),Setup!E14,0)))</f>
        <v>0</v>
      </c>
      <c r="N25" s="36" t="n">
        <f aca="false">MAX(0,(N24*(1+Setup!D22/12))-O25)</f>
        <v>0</v>
      </c>
      <c r="O25" s="36" t="n">
        <f aca="false">IF(N24&lt;=0,0,MIN((N24*(1+Setup!D22/12)),IF(ISNUMBER(Setup!E22),Setup!E22,0)+IF((((D24&lt;=0)*(F24&lt;=0)*(H24&lt;=0)*(J24&lt;=0)*(L24&lt;=0))*(N24&gt;0)),Setup!E14,0)))</f>
        <v>0</v>
      </c>
      <c r="P25" s="36" t="n">
        <f aca="false">MAX(0,(P24*(1+Setup!D23/12))-Q25)</f>
        <v>0</v>
      </c>
      <c r="Q25" s="36" t="n">
        <f aca="false">IF(P24&lt;=0,0,MIN((P24*(1+Setup!D23/12)),IF(ISNUMBER(Setup!E23),Setup!E23,0)+IF((((D24&lt;=0)*(F24&lt;=0)*(H24&lt;=0)*(J24&lt;=0)*(L24&lt;=0)*(N24&lt;=0))*(P24&gt;0)),Setup!E14,0)))</f>
        <v>0</v>
      </c>
      <c r="R25" s="36" t="n">
        <f aca="false">MAX(0,(R24*(1+Setup!D24/12))-S25)</f>
        <v>0</v>
      </c>
      <c r="S25" s="36" t="n">
        <f aca="false">IF(R24&lt;=0,0,MIN((R24*(1+Setup!D24/12)),IF(ISNUMBER(Setup!E24),Setup!E24,0)+IF((((D24&lt;=0)*(F24&lt;=0)*(H24&lt;=0)*(J24&lt;=0)*(L24&lt;=0)*(N24&lt;=0)*(P24&lt;=0))*(R24&gt;0)),Setup!E14,0)))</f>
        <v>0</v>
      </c>
      <c r="T25" s="2"/>
      <c r="U25" s="37" t="n">
        <f aca="false">SUM(D25,F25,H25,J25,L25,N25,P25,R25)</f>
        <v>6730.82131310009</v>
      </c>
      <c r="V25" s="36" t="n">
        <f aca="false">SUM(E25,G25,I25,K25,M25,O25,Q25,S25)</f>
        <v>296</v>
      </c>
      <c r="W25" s="36" t="n">
        <f aca="false">IF(D24&gt;0,D24*Setup!D17/12,0)+IF(F24&gt;0,F24*Setup!D18/12,0)+IF(H24&gt;0,H24*Setup!D19/12,0)+IF(J24&gt;0,J24*Setup!D20/12,0)+IF(L24&gt;0,L24*Setup!D21/12,0)+IF(N24&gt;0,N24*Setup!D22/12,0)+IF(P24&gt;0,P24*Setup!D23/12,0)+IF(R24&gt;0,R24*Setup!D24/12,0)</f>
        <v>86.4995143212911</v>
      </c>
      <c r="X25" s="2"/>
      <c r="Y25" s="2"/>
    </row>
    <row r="26" customFormat="false" ht="18" hidden="false" customHeight="true" outlineLevel="0" collapsed="false">
      <c r="A26" s="2"/>
      <c r="B26" s="34"/>
      <c r="C26" s="35" t="n">
        <v>18</v>
      </c>
      <c r="D26" s="36" t="n">
        <f aca="false">MAX(0,(D25*(1+Setup!D17/12))-E26)</f>
        <v>0</v>
      </c>
      <c r="E26" s="36" t="n">
        <f aca="false">IF(D25&lt;=0,0,MIN((D25*(1+Setup!D17/12)),IF(ISNUMBER(Setup!E17),Setup!E17,0)+IF((D25&gt;0),Setup!E14,0)))</f>
        <v>0</v>
      </c>
      <c r="F26" s="36" t="n">
        <f aca="false">MAX(0,(F25*(1+Setup!D18/12))-G26)</f>
        <v>2460.00871626882</v>
      </c>
      <c r="G26" s="36" t="n">
        <f aca="false">IF(F25&lt;=0,0,MIN((F25*(1+Setup!D18/12)),IF(ISNUMBER(Setup!E18),Setup!E18,0)+IF((((D25&lt;=0))*(F25&gt;0)),Setup!E14,0)))</f>
        <v>170</v>
      </c>
      <c r="H26" s="36" t="n">
        <f aca="false">MAX(0,(H25*(1+Setup!D19/12))-I26)</f>
        <v>4058.30009763081</v>
      </c>
      <c r="I26" s="36" t="n">
        <f aca="false">IF(H25&lt;=0,0,MIN((H25*(1+Setup!D19/12)),IF(ISNUMBER(Setup!E19),Setup!E19,0)+IF((((D25&lt;=0)*(F25&lt;=0))*(H25&gt;0)),Setup!E14,0)))</f>
        <v>126</v>
      </c>
      <c r="J26" s="36" t="n">
        <f aca="false">MAX(0,(J25*(1+Setup!D20/12))-K26)</f>
        <v>0</v>
      </c>
      <c r="K26" s="36" t="n">
        <f aca="false">IF(J25&lt;=0,0,MIN((J25*(1+Setup!D20/12)),IF(ISNUMBER(Setup!E20),Setup!E20,0)+IF((((D25&lt;=0)*(F25&lt;=0)*(H25&lt;=0))*(J25&gt;0)),Setup!E14,0)))</f>
        <v>0</v>
      </c>
      <c r="L26" s="36" t="n">
        <f aca="false">MAX(0,(L25*(1+Setup!D21/12))-M26)</f>
        <v>0</v>
      </c>
      <c r="M26" s="36" t="n">
        <f aca="false">IF(L25&lt;=0,0,MIN((L25*(1+Setup!D21/12)),IF(ISNUMBER(Setup!E21),Setup!E21,0)+IF((((D25&lt;=0)*(F25&lt;=0)*(H25&lt;=0)*(J25&lt;=0))*(L25&gt;0)),Setup!E14,0)))</f>
        <v>0</v>
      </c>
      <c r="N26" s="36" t="n">
        <f aca="false">MAX(0,(N25*(1+Setup!D22/12))-O26)</f>
        <v>0</v>
      </c>
      <c r="O26" s="36" t="n">
        <f aca="false">IF(N25&lt;=0,0,MIN((N25*(1+Setup!D22/12)),IF(ISNUMBER(Setup!E22),Setup!E22,0)+IF((((D25&lt;=0)*(F25&lt;=0)*(H25&lt;=0)*(J25&lt;=0)*(L25&lt;=0))*(N25&gt;0)),Setup!E14,0)))</f>
        <v>0</v>
      </c>
      <c r="P26" s="36" t="n">
        <f aca="false">MAX(0,(P25*(1+Setup!D23/12))-Q26)</f>
        <v>0</v>
      </c>
      <c r="Q26" s="36" t="n">
        <f aca="false">IF(P25&lt;=0,0,MIN((P25*(1+Setup!D23/12)),IF(ISNUMBER(Setup!E23),Setup!E23,0)+IF((((D25&lt;=0)*(F25&lt;=0)*(H25&lt;=0)*(J25&lt;=0)*(L25&lt;=0)*(N25&lt;=0))*(P25&gt;0)),Setup!E14,0)))</f>
        <v>0</v>
      </c>
      <c r="R26" s="36" t="n">
        <f aca="false">MAX(0,(R25*(1+Setup!D24/12))-S26)</f>
        <v>0</v>
      </c>
      <c r="S26" s="36" t="n">
        <f aca="false">IF(R25&lt;=0,0,MIN((R25*(1+Setup!D24/12)),IF(ISNUMBER(Setup!E24),Setup!E24,0)+IF((((D25&lt;=0)*(F25&lt;=0)*(H25&lt;=0)*(J25&lt;=0)*(L25&lt;=0)*(N25&lt;=0)*(P25&lt;=0))*(R25&gt;0)),Setup!E14,0)))</f>
        <v>0</v>
      </c>
      <c r="T26" s="2"/>
      <c r="U26" s="37" t="n">
        <f aca="false">SUM(D26,F26,H26,J26,L26,N26,P26,R26)</f>
        <v>6518.30881389963</v>
      </c>
      <c r="V26" s="36" t="n">
        <f aca="false">SUM(E26,G26,I26,K26,M26,O26,Q26,S26)</f>
        <v>296</v>
      </c>
      <c r="W26" s="36" t="n">
        <f aca="false">IF(D25&gt;0,D25*Setup!D17/12,0)+IF(F25&gt;0,F25*Setup!D18/12,0)+IF(H25&gt;0,H25*Setup!D19/12,0)+IF(J25&gt;0,J25*Setup!D20/12,0)+IF(L25&gt;0,L25*Setup!D21/12,0)+IF(N25&gt;0,N25*Setup!D22/12,0)+IF(P25&gt;0,P25*Setup!D23/12,0)+IF(R25&gt;0,R25*Setup!D24/12,0)</f>
        <v>83.4875007995445</v>
      </c>
      <c r="X26" s="2"/>
      <c r="Y26" s="2"/>
    </row>
    <row r="27" customFormat="false" ht="18" hidden="false" customHeight="true" outlineLevel="0" collapsed="false">
      <c r="A27" s="2"/>
      <c r="B27" s="34"/>
      <c r="C27" s="35" t="n">
        <v>19</v>
      </c>
      <c r="D27" s="36" t="n">
        <f aca="false">MAX(0,(D26*(1+Setup!D17/12))-E27)</f>
        <v>0</v>
      </c>
      <c r="E27" s="36" t="n">
        <f aca="false">IF(D26&lt;=0,0,MIN((D26*(1+Setup!D17/12)),IF(ISNUMBER(Setup!E17),Setup!E17,0)+IF((D26&gt;0),Setup!E14,0)))</f>
        <v>0</v>
      </c>
      <c r="F27" s="36" t="n">
        <f aca="false">MAX(0,(F26*(1+Setup!D18/12))-G27)</f>
        <v>2336.95388260428</v>
      </c>
      <c r="G27" s="36" t="n">
        <f aca="false">IF(F26&lt;=0,0,MIN((F26*(1+Setup!D18/12)),IF(ISNUMBER(Setup!E18),Setup!E18,0)+IF((((D26&lt;=0))*(F26&gt;0)),Setup!E14,0)))</f>
        <v>170</v>
      </c>
      <c r="H27" s="36" t="n">
        <f aca="false">MAX(0,(H26*(1+Setup!D19/12))-I27)</f>
        <v>3965.78107343626</v>
      </c>
      <c r="I27" s="36" t="n">
        <f aca="false">IF(H26&lt;=0,0,MIN((H26*(1+Setup!D19/12)),IF(ISNUMBER(Setup!E19),Setup!E19,0)+IF((((D26&lt;=0)*(F26&lt;=0))*(H26&gt;0)),Setup!E14,0)))</f>
        <v>126</v>
      </c>
      <c r="J27" s="36" t="n">
        <f aca="false">MAX(0,(J26*(1+Setup!D20/12))-K27)</f>
        <v>0</v>
      </c>
      <c r="K27" s="36" t="n">
        <f aca="false">IF(J26&lt;=0,0,MIN((J26*(1+Setup!D20/12)),IF(ISNUMBER(Setup!E20),Setup!E20,0)+IF((((D26&lt;=0)*(F26&lt;=0)*(H26&lt;=0))*(J26&gt;0)),Setup!E14,0)))</f>
        <v>0</v>
      </c>
      <c r="L27" s="36" t="n">
        <f aca="false">MAX(0,(L26*(1+Setup!D21/12))-M27)</f>
        <v>0</v>
      </c>
      <c r="M27" s="36" t="n">
        <f aca="false">IF(L26&lt;=0,0,MIN((L26*(1+Setup!D21/12)),IF(ISNUMBER(Setup!E21),Setup!E21,0)+IF((((D26&lt;=0)*(F26&lt;=0)*(H26&lt;=0)*(J26&lt;=0))*(L26&gt;0)),Setup!E14,0)))</f>
        <v>0</v>
      </c>
      <c r="N27" s="36" t="n">
        <f aca="false">MAX(0,(N26*(1+Setup!D22/12))-O27)</f>
        <v>0</v>
      </c>
      <c r="O27" s="36" t="n">
        <f aca="false">IF(N26&lt;=0,0,MIN((N26*(1+Setup!D22/12)),IF(ISNUMBER(Setup!E22),Setup!E22,0)+IF((((D26&lt;=0)*(F26&lt;=0)*(H26&lt;=0)*(J26&lt;=0)*(L26&lt;=0))*(N26&gt;0)),Setup!E14,0)))</f>
        <v>0</v>
      </c>
      <c r="P27" s="36" t="n">
        <f aca="false">MAX(0,(P26*(1+Setup!D23/12))-Q27)</f>
        <v>0</v>
      </c>
      <c r="Q27" s="36" t="n">
        <f aca="false">IF(P26&lt;=0,0,MIN((P26*(1+Setup!D23/12)),IF(ISNUMBER(Setup!E23),Setup!E23,0)+IF((((D26&lt;=0)*(F26&lt;=0)*(H26&lt;=0)*(J26&lt;=0)*(L26&lt;=0)*(N26&lt;=0))*(P26&gt;0)),Setup!E14,0)))</f>
        <v>0</v>
      </c>
      <c r="R27" s="36" t="n">
        <f aca="false">MAX(0,(R26*(1+Setup!D24/12))-S27)</f>
        <v>0</v>
      </c>
      <c r="S27" s="36" t="n">
        <f aca="false">IF(R26&lt;=0,0,MIN((R26*(1+Setup!D24/12)),IF(ISNUMBER(Setup!E24),Setup!E24,0)+IF((((D26&lt;=0)*(F26&lt;=0)*(H26&lt;=0)*(J26&lt;=0)*(L26&lt;=0)*(N26&lt;=0)*(P26&lt;=0))*(R26&gt;0)),Setup!E14,0)))</f>
        <v>0</v>
      </c>
      <c r="T27" s="2"/>
      <c r="U27" s="37" t="n">
        <f aca="false">SUM(D27,F27,H27,J27,L27,N27,P27,R27)</f>
        <v>6302.73495604055</v>
      </c>
      <c r="V27" s="36" t="n">
        <f aca="false">SUM(E27,G27,I27,K27,M27,O27,Q27,S27)</f>
        <v>296</v>
      </c>
      <c r="W27" s="36" t="n">
        <f aca="false">IF(D26&gt;0,D26*Setup!D17/12,0)+IF(F26&gt;0,F26*Setup!D18/12,0)+IF(H26&gt;0,H26*Setup!D19/12,0)+IF(J26&gt;0,J26*Setup!D20/12,0)+IF(L26&gt;0,L26*Setup!D21/12,0)+IF(N26&gt;0,N26*Setup!D22/12,0)+IF(P26&gt;0,P26*Setup!D23/12,0)+IF(R26&gt;0,R26*Setup!D24/12,0)</f>
        <v>80.4261421409175</v>
      </c>
      <c r="X27" s="2"/>
      <c r="Y27" s="2"/>
    </row>
    <row r="28" customFormat="false" ht="18" hidden="false" customHeight="true" outlineLevel="0" collapsed="false">
      <c r="A28" s="2"/>
      <c r="B28" s="34"/>
      <c r="C28" s="35" t="n">
        <v>20</v>
      </c>
      <c r="D28" s="36" t="n">
        <f aca="false">MAX(0,(D27*(1+Setup!D17/12))-E28)</f>
        <v>0</v>
      </c>
      <c r="E28" s="36" t="n">
        <f aca="false">IF(D27&lt;=0,0,MIN((D27*(1+Setup!D17/12)),IF(ISNUMBER(Setup!E17),Setup!E17,0)+IF((D27&gt;0),Setup!E14,0)))</f>
        <v>0</v>
      </c>
      <c r="F28" s="36" t="n">
        <f aca="false">MAX(0,(F27*(1+Setup!D18/12))-G28)</f>
        <v>2211.55075253065</v>
      </c>
      <c r="G28" s="36" t="n">
        <f aca="false">IF(F27&lt;=0,0,MIN((F27*(1+Setup!D18/12)),IF(ISNUMBER(Setup!E18),Setup!E18,0)+IF((((D27&lt;=0))*(F27&gt;0)),Setup!E14,0)))</f>
        <v>170</v>
      </c>
      <c r="H28" s="36" t="n">
        <f aca="false">MAX(0,(H27*(1+Setup!D19/12))-I28)</f>
        <v>3872.49876729211</v>
      </c>
      <c r="I28" s="36" t="n">
        <f aca="false">IF(H27&lt;=0,0,MIN((H27*(1+Setup!D19/12)),IF(ISNUMBER(Setup!E19),Setup!E19,0)+IF((((D27&lt;=0)*(F27&lt;=0))*(H27&gt;0)),Setup!E14,0)))</f>
        <v>126</v>
      </c>
      <c r="J28" s="36" t="n">
        <f aca="false">MAX(0,(J27*(1+Setup!D20/12))-K28)</f>
        <v>0</v>
      </c>
      <c r="K28" s="36" t="n">
        <f aca="false">IF(J27&lt;=0,0,MIN((J27*(1+Setup!D20/12)),IF(ISNUMBER(Setup!E20),Setup!E20,0)+IF((((D27&lt;=0)*(F27&lt;=0)*(H27&lt;=0))*(J27&gt;0)),Setup!E14,0)))</f>
        <v>0</v>
      </c>
      <c r="L28" s="36" t="n">
        <f aca="false">MAX(0,(L27*(1+Setup!D21/12))-M28)</f>
        <v>0</v>
      </c>
      <c r="M28" s="36" t="n">
        <f aca="false">IF(L27&lt;=0,0,MIN((L27*(1+Setup!D21/12)),IF(ISNUMBER(Setup!E21),Setup!E21,0)+IF((((D27&lt;=0)*(F27&lt;=0)*(H27&lt;=0)*(J27&lt;=0))*(L27&gt;0)),Setup!E14,0)))</f>
        <v>0</v>
      </c>
      <c r="N28" s="36" t="n">
        <f aca="false">MAX(0,(N27*(1+Setup!D22/12))-O28)</f>
        <v>0</v>
      </c>
      <c r="O28" s="36" t="n">
        <f aca="false">IF(N27&lt;=0,0,MIN((N27*(1+Setup!D22/12)),IF(ISNUMBER(Setup!E22),Setup!E22,0)+IF((((D27&lt;=0)*(F27&lt;=0)*(H27&lt;=0)*(J27&lt;=0)*(L27&lt;=0))*(N27&gt;0)),Setup!E14,0)))</f>
        <v>0</v>
      </c>
      <c r="P28" s="36" t="n">
        <f aca="false">MAX(0,(P27*(1+Setup!D23/12))-Q28)</f>
        <v>0</v>
      </c>
      <c r="Q28" s="36" t="n">
        <f aca="false">IF(P27&lt;=0,0,MIN((P27*(1+Setup!D23/12)),IF(ISNUMBER(Setup!E23),Setup!E23,0)+IF((((D27&lt;=0)*(F27&lt;=0)*(H27&lt;=0)*(J27&lt;=0)*(L27&lt;=0)*(N27&lt;=0))*(P27&gt;0)),Setup!E14,0)))</f>
        <v>0</v>
      </c>
      <c r="R28" s="36" t="n">
        <f aca="false">MAX(0,(R27*(1+Setup!D24/12))-S28)</f>
        <v>0</v>
      </c>
      <c r="S28" s="36" t="n">
        <f aca="false">IF(R27&lt;=0,0,MIN((R27*(1+Setup!D24/12)),IF(ISNUMBER(Setup!E24),Setup!E24,0)+IF((((D27&lt;=0)*(F27&lt;=0)*(H27&lt;=0)*(J27&lt;=0)*(L27&lt;=0)*(N27&lt;=0)*(P27&lt;=0))*(R27&gt;0)),Setup!E14,0)))</f>
        <v>0</v>
      </c>
      <c r="T28" s="2"/>
      <c r="U28" s="37" t="n">
        <f aca="false">SUM(D28,F28,H28,J28,L28,N28,P28,R28)</f>
        <v>6084.04951982276</v>
      </c>
      <c r="V28" s="36" t="n">
        <f aca="false">SUM(E28,G28,I28,K28,M28,O28,Q28,S28)</f>
        <v>296</v>
      </c>
      <c r="W28" s="36" t="n">
        <f aca="false">IF(D27&gt;0,D27*Setup!D17/12,0)+IF(F27&gt;0,F27*Setup!D18/12,0)+IF(H27&gt;0,H27*Setup!D19/12,0)+IF(J27&gt;0,J27*Setup!D20/12,0)+IF(L27&gt;0,L27*Setup!D21/12,0)+IF(N27&gt;0,N27*Setup!D22/12,0)+IF(P27&gt;0,P27*Setup!D23/12,0)+IF(R27&gt;0,R27*Setup!D24/12,0)</f>
        <v>77.3145637822142</v>
      </c>
      <c r="X28" s="2"/>
      <c r="Y28" s="2"/>
    </row>
    <row r="29" customFormat="false" ht="18" hidden="false" customHeight="true" outlineLevel="0" collapsed="false">
      <c r="A29" s="2"/>
      <c r="B29" s="34"/>
      <c r="C29" s="35" t="n">
        <v>21</v>
      </c>
      <c r="D29" s="36" t="n">
        <f aca="false">MAX(0,(D28*(1+Setup!D17/12))-E29)</f>
        <v>0</v>
      </c>
      <c r="E29" s="36" t="n">
        <f aca="false">IF(D28&lt;=0,0,MIN((D28*(1+Setup!D17/12)),IF(ISNUMBER(Setup!E17),Setup!E17,0)+IF((D28&gt;0),Setup!E14,0)))</f>
        <v>0</v>
      </c>
      <c r="F29" s="36" t="n">
        <f aca="false">MAX(0,(F28*(1+Setup!D18/12))-G29)</f>
        <v>2083.75451272477</v>
      </c>
      <c r="G29" s="36" t="n">
        <f aca="false">IF(F28&lt;=0,0,MIN((F28*(1+Setup!D18/12)),IF(ISNUMBER(Setup!E18),Setup!E18,0)+IF((((D28&lt;=0))*(F28&gt;0)),Setup!E14,0)))</f>
        <v>170</v>
      </c>
      <c r="H29" s="36" t="n">
        <f aca="false">MAX(0,(H28*(1+Setup!D19/12))-I29)</f>
        <v>3778.44688212227</v>
      </c>
      <c r="I29" s="36" t="n">
        <f aca="false">IF(H28&lt;=0,0,MIN((H28*(1+Setup!D19/12)),IF(ISNUMBER(Setup!E19),Setup!E19,0)+IF((((D28&lt;=0)*(F28&lt;=0))*(H28&gt;0)),Setup!E14,0)))</f>
        <v>126</v>
      </c>
      <c r="J29" s="36" t="n">
        <f aca="false">MAX(0,(J28*(1+Setup!D20/12))-K29)</f>
        <v>0</v>
      </c>
      <c r="K29" s="36" t="n">
        <f aca="false">IF(J28&lt;=0,0,MIN((J28*(1+Setup!D20/12)),IF(ISNUMBER(Setup!E20),Setup!E20,0)+IF((((D28&lt;=0)*(F28&lt;=0)*(H28&lt;=0))*(J28&gt;0)),Setup!E14,0)))</f>
        <v>0</v>
      </c>
      <c r="L29" s="36" t="n">
        <f aca="false">MAX(0,(L28*(1+Setup!D21/12))-M29)</f>
        <v>0</v>
      </c>
      <c r="M29" s="36" t="n">
        <f aca="false">IF(L28&lt;=0,0,MIN((L28*(1+Setup!D21/12)),IF(ISNUMBER(Setup!E21),Setup!E21,0)+IF((((D28&lt;=0)*(F28&lt;=0)*(H28&lt;=0)*(J28&lt;=0))*(L28&gt;0)),Setup!E14,0)))</f>
        <v>0</v>
      </c>
      <c r="N29" s="36" t="n">
        <f aca="false">MAX(0,(N28*(1+Setup!D22/12))-O29)</f>
        <v>0</v>
      </c>
      <c r="O29" s="36" t="n">
        <f aca="false">IF(N28&lt;=0,0,MIN((N28*(1+Setup!D22/12)),IF(ISNUMBER(Setup!E22),Setup!E22,0)+IF((((D28&lt;=0)*(F28&lt;=0)*(H28&lt;=0)*(J28&lt;=0)*(L28&lt;=0))*(N28&gt;0)),Setup!E14,0)))</f>
        <v>0</v>
      </c>
      <c r="P29" s="36" t="n">
        <f aca="false">MAX(0,(P28*(1+Setup!D23/12))-Q29)</f>
        <v>0</v>
      </c>
      <c r="Q29" s="36" t="n">
        <f aca="false">IF(P28&lt;=0,0,MIN((P28*(1+Setup!D23/12)),IF(ISNUMBER(Setup!E23),Setup!E23,0)+IF((((D28&lt;=0)*(F28&lt;=0)*(H28&lt;=0)*(J28&lt;=0)*(L28&lt;=0)*(N28&lt;=0))*(P28&gt;0)),Setup!E14,0)))</f>
        <v>0</v>
      </c>
      <c r="R29" s="36" t="n">
        <f aca="false">MAX(0,(R28*(1+Setup!D24/12))-S29)</f>
        <v>0</v>
      </c>
      <c r="S29" s="36" t="n">
        <f aca="false">IF(R28&lt;=0,0,MIN((R28*(1+Setup!D24/12)),IF(ISNUMBER(Setup!E24),Setup!E24,0)+IF((((D28&lt;=0)*(F28&lt;=0)*(H28&lt;=0)*(J28&lt;=0)*(L28&lt;=0)*(N28&lt;=0)*(P28&lt;=0))*(R28&gt;0)),Setup!E14,0)))</f>
        <v>0</v>
      </c>
      <c r="T29" s="2"/>
      <c r="U29" s="37" t="n">
        <f aca="false">SUM(D29,F29,H29,J29,L29,N29,P29,R29)</f>
        <v>5862.20139484705</v>
      </c>
      <c r="V29" s="36" t="n">
        <f aca="false">SUM(E29,G29,I29,K29,M29,O29,Q29,S29)</f>
        <v>296</v>
      </c>
      <c r="W29" s="36" t="n">
        <f aca="false">IF(D28&gt;0,D28*Setup!D17/12,0)+IF(F28&gt;0,F28*Setup!D18/12,0)+IF(H28&gt;0,H28*Setup!D19/12,0)+IF(J28&gt;0,J28*Setup!D20/12,0)+IF(L28&gt;0,L28*Setup!D21/12,0)+IF(N28&gt;0,N28*Setup!D22/12,0)+IF(P28&gt;0,P28*Setup!D23/12,0)+IF(R28&gt;0,R28*Setup!D24/12,0)</f>
        <v>74.1518750242865</v>
      </c>
      <c r="X29" s="2"/>
      <c r="Y29" s="2"/>
    </row>
    <row r="30" customFormat="false" ht="18" hidden="false" customHeight="true" outlineLevel="0" collapsed="false">
      <c r="A30" s="2"/>
      <c r="B30" s="34"/>
      <c r="C30" s="35" t="n">
        <v>22</v>
      </c>
      <c r="D30" s="36" t="n">
        <f aca="false">MAX(0,(D29*(1+Setup!D17/12))-E30)</f>
        <v>0</v>
      </c>
      <c r="E30" s="36" t="n">
        <f aca="false">IF(D29&lt;=0,0,MIN((D29*(1+Setup!D17/12)),IF(ISNUMBER(Setup!E17),Setup!E17,0)+IF((D29&gt;0),Setup!E14,0)))</f>
        <v>0</v>
      </c>
      <c r="F30" s="36" t="n">
        <f aca="false">MAX(0,(F29*(1+Setup!D18/12))-G30)</f>
        <v>1953.51949467594</v>
      </c>
      <c r="G30" s="36" t="n">
        <f aca="false">IF(F29&lt;=0,0,MIN((F29*(1+Setup!D18/12)),IF(ISNUMBER(Setup!E18),Setup!E18,0)+IF((((D29&lt;=0))*(F29&gt;0)),Setup!E14,0)))</f>
        <v>170</v>
      </c>
      <c r="H30" s="36" t="n">
        <f aca="false">MAX(0,(H29*(1+Setup!D19/12))-I30)</f>
        <v>3683.61906889978</v>
      </c>
      <c r="I30" s="36" t="n">
        <f aca="false">IF(H29&lt;=0,0,MIN((H29*(1+Setup!D19/12)),IF(ISNUMBER(Setup!E19),Setup!E19,0)+IF((((D29&lt;=0)*(F29&lt;=0))*(H29&gt;0)),Setup!E14,0)))</f>
        <v>126</v>
      </c>
      <c r="J30" s="36" t="n">
        <f aca="false">MAX(0,(J29*(1+Setup!D20/12))-K30)</f>
        <v>0</v>
      </c>
      <c r="K30" s="36" t="n">
        <f aca="false">IF(J29&lt;=0,0,MIN((J29*(1+Setup!D20/12)),IF(ISNUMBER(Setup!E20),Setup!E20,0)+IF((((D29&lt;=0)*(F29&lt;=0)*(H29&lt;=0))*(J29&gt;0)),Setup!E14,0)))</f>
        <v>0</v>
      </c>
      <c r="L30" s="36" t="n">
        <f aca="false">MAX(0,(L29*(1+Setup!D21/12))-M30)</f>
        <v>0</v>
      </c>
      <c r="M30" s="36" t="n">
        <f aca="false">IF(L29&lt;=0,0,MIN((L29*(1+Setup!D21/12)),IF(ISNUMBER(Setup!E21),Setup!E21,0)+IF((((D29&lt;=0)*(F29&lt;=0)*(H29&lt;=0)*(J29&lt;=0))*(L29&gt;0)),Setup!E14,0)))</f>
        <v>0</v>
      </c>
      <c r="N30" s="36" t="n">
        <f aca="false">MAX(0,(N29*(1+Setup!D22/12))-O30)</f>
        <v>0</v>
      </c>
      <c r="O30" s="36" t="n">
        <f aca="false">IF(N29&lt;=0,0,MIN((N29*(1+Setup!D22/12)),IF(ISNUMBER(Setup!E22),Setup!E22,0)+IF((((D29&lt;=0)*(F29&lt;=0)*(H29&lt;=0)*(J29&lt;=0)*(L29&lt;=0))*(N29&gt;0)),Setup!E14,0)))</f>
        <v>0</v>
      </c>
      <c r="P30" s="36" t="n">
        <f aca="false">MAX(0,(P29*(1+Setup!D23/12))-Q30)</f>
        <v>0</v>
      </c>
      <c r="Q30" s="36" t="n">
        <f aca="false">IF(P29&lt;=0,0,MIN((P29*(1+Setup!D23/12)),IF(ISNUMBER(Setup!E23),Setup!E23,0)+IF((((D29&lt;=0)*(F29&lt;=0)*(H29&lt;=0)*(J29&lt;=0)*(L29&lt;=0)*(N29&lt;=0))*(P29&gt;0)),Setup!E14,0)))</f>
        <v>0</v>
      </c>
      <c r="R30" s="36" t="n">
        <f aca="false">MAX(0,(R29*(1+Setup!D24/12))-S30)</f>
        <v>0</v>
      </c>
      <c r="S30" s="36" t="n">
        <f aca="false">IF(R29&lt;=0,0,MIN((R29*(1+Setup!D24/12)),IF(ISNUMBER(Setup!E24),Setup!E24,0)+IF((((D29&lt;=0)*(F29&lt;=0)*(H29&lt;=0)*(J29&lt;=0)*(L29&lt;=0)*(N29&lt;=0)*(P29&lt;=0))*(R29&gt;0)),Setup!E14,0)))</f>
        <v>0</v>
      </c>
      <c r="T30" s="2"/>
      <c r="U30" s="37" t="n">
        <f aca="false">SUM(D30,F30,H30,J30,L30,N30,P30,R30)</f>
        <v>5637.13856357572</v>
      </c>
      <c r="V30" s="36" t="n">
        <f aca="false">SUM(E30,G30,I30,K30,M30,O30,Q30,S30)</f>
        <v>296</v>
      </c>
      <c r="W30" s="36" t="n">
        <f aca="false">IF(D29&gt;0,D29*Setup!D17/12,0)+IF(F29&gt;0,F29*Setup!D18/12,0)+IF(H29&gt;0,H29*Setup!D19/12,0)+IF(J29&gt;0,J29*Setup!D20/12,0)+IF(L29&gt;0,L29*Setup!D21/12,0)+IF(N29&gt;0,N29*Setup!D22/12,0)+IF(P29&gt;0,P29*Setup!D23/12,0)+IF(R29&gt;0,R29*Setup!D24/12,0)</f>
        <v>70.9371687286732</v>
      </c>
      <c r="X30" s="2"/>
      <c r="Y30" s="2"/>
    </row>
    <row r="31" customFormat="false" ht="18" hidden="false" customHeight="true" outlineLevel="0" collapsed="false">
      <c r="A31" s="2"/>
      <c r="B31" s="34"/>
      <c r="C31" s="35" t="n">
        <v>23</v>
      </c>
      <c r="D31" s="36" t="n">
        <f aca="false">MAX(0,(D30*(1+Setup!D17/12))-E31)</f>
        <v>0</v>
      </c>
      <c r="E31" s="36" t="n">
        <f aca="false">IF(D30&lt;=0,0,MIN((D30*(1+Setup!D17/12)),IF(ISNUMBER(Setup!E17),Setup!E17,0)+IF((D30&gt;0),Setup!E14,0)))</f>
        <v>0</v>
      </c>
      <c r="F31" s="36" t="n">
        <f aca="false">MAX(0,(F30*(1+Setup!D18/12))-G31)</f>
        <v>1820.799158366</v>
      </c>
      <c r="G31" s="36" t="n">
        <f aca="false">IF(F30&lt;=0,0,MIN((F30*(1+Setup!D18/12)),IF(ISNUMBER(Setup!E18),Setup!E18,0)+IF((((D30&lt;=0))*(F30&gt;0)),Setup!E14,0)))</f>
        <v>170</v>
      </c>
      <c r="H31" s="36" t="n">
        <f aca="false">MAX(0,(H30*(1+Setup!D19/12))-I31)</f>
        <v>3588.00892621821</v>
      </c>
      <c r="I31" s="36" t="n">
        <f aca="false">IF(H30&lt;=0,0,MIN((H30*(1+Setup!D19/12)),IF(ISNUMBER(Setup!E19),Setup!E19,0)+IF((((D30&lt;=0)*(F30&lt;=0))*(H30&gt;0)),Setup!E14,0)))</f>
        <v>126</v>
      </c>
      <c r="J31" s="36" t="n">
        <f aca="false">MAX(0,(J30*(1+Setup!D20/12))-K31)</f>
        <v>0</v>
      </c>
      <c r="K31" s="36" t="n">
        <f aca="false">IF(J30&lt;=0,0,MIN((J30*(1+Setup!D20/12)),IF(ISNUMBER(Setup!E20),Setup!E20,0)+IF((((D30&lt;=0)*(F30&lt;=0)*(H30&lt;=0))*(J30&gt;0)),Setup!E14,0)))</f>
        <v>0</v>
      </c>
      <c r="L31" s="36" t="n">
        <f aca="false">MAX(0,(L30*(1+Setup!D21/12))-M31)</f>
        <v>0</v>
      </c>
      <c r="M31" s="36" t="n">
        <f aca="false">IF(L30&lt;=0,0,MIN((L30*(1+Setup!D21/12)),IF(ISNUMBER(Setup!E21),Setup!E21,0)+IF((((D30&lt;=0)*(F30&lt;=0)*(H30&lt;=0)*(J30&lt;=0))*(L30&gt;0)),Setup!E14,0)))</f>
        <v>0</v>
      </c>
      <c r="N31" s="36" t="n">
        <f aca="false">MAX(0,(N30*(1+Setup!D22/12))-O31)</f>
        <v>0</v>
      </c>
      <c r="O31" s="36" t="n">
        <f aca="false">IF(N30&lt;=0,0,MIN((N30*(1+Setup!D22/12)),IF(ISNUMBER(Setup!E22),Setup!E22,0)+IF((((D30&lt;=0)*(F30&lt;=0)*(H30&lt;=0)*(J30&lt;=0)*(L30&lt;=0))*(N30&gt;0)),Setup!E14,0)))</f>
        <v>0</v>
      </c>
      <c r="P31" s="36" t="n">
        <f aca="false">MAX(0,(P30*(1+Setup!D23/12))-Q31)</f>
        <v>0</v>
      </c>
      <c r="Q31" s="36" t="n">
        <f aca="false">IF(P30&lt;=0,0,MIN((P30*(1+Setup!D23/12)),IF(ISNUMBER(Setup!E23),Setup!E23,0)+IF((((D30&lt;=0)*(F30&lt;=0)*(H30&lt;=0)*(J30&lt;=0)*(L30&lt;=0)*(N30&lt;=0))*(P30&gt;0)),Setup!E14,0)))</f>
        <v>0</v>
      </c>
      <c r="R31" s="36" t="n">
        <f aca="false">MAX(0,(R30*(1+Setup!D24/12))-S31)</f>
        <v>0</v>
      </c>
      <c r="S31" s="36" t="n">
        <f aca="false">IF(R30&lt;=0,0,MIN((R30*(1+Setup!D24/12)),IF(ISNUMBER(Setup!E24),Setup!E24,0)+IF((((D30&lt;=0)*(F30&lt;=0)*(H30&lt;=0)*(J30&lt;=0)*(L30&lt;=0)*(N30&lt;=0)*(P30&lt;=0))*(R30&gt;0)),Setup!E14,0)))</f>
        <v>0</v>
      </c>
      <c r="T31" s="2"/>
      <c r="U31" s="37" t="n">
        <f aca="false">SUM(D31,F31,H31,J31,L31,N31,P31,R31)</f>
        <v>5408.80808458421</v>
      </c>
      <c r="V31" s="36" t="n">
        <f aca="false">SUM(E31,G31,I31,K31,M31,O31,Q31,S31)</f>
        <v>296</v>
      </c>
      <c r="W31" s="36" t="n">
        <f aca="false">IF(D30&gt;0,D30*Setup!D17/12,0)+IF(F30&gt;0,F30*Setup!D18/12,0)+IF(H30&gt;0,H30*Setup!D19/12,0)+IF(J30&gt;0,J30*Setup!D20/12,0)+IF(L30&gt;0,L30*Setup!D21/12,0)+IF(N30&gt;0,N30*Setup!D22/12,0)+IF(P30&gt;0,P30*Setup!D23/12,0)+IF(R30&gt;0,R30*Setup!D24/12,0)</f>
        <v>67.669521008489</v>
      </c>
      <c r="X31" s="2"/>
      <c r="Y31" s="2"/>
    </row>
    <row r="32" customFormat="false" ht="18" hidden="false" customHeight="true" outlineLevel="0" collapsed="false">
      <c r="A32" s="2"/>
      <c r="B32" s="34"/>
      <c r="C32" s="35" t="n">
        <v>24</v>
      </c>
      <c r="D32" s="36" t="n">
        <f aca="false">MAX(0,(D31*(1+Setup!D17/12))-E32)</f>
        <v>0</v>
      </c>
      <c r="E32" s="36" t="n">
        <f aca="false">IF(D31&lt;=0,0,MIN((D31*(1+Setup!D17/12)),IF(ISNUMBER(Setup!E17),Setup!E17,0)+IF((D31&gt;0),Setup!E14,0)))</f>
        <v>0</v>
      </c>
      <c r="F32" s="36" t="n">
        <f aca="false">MAX(0,(F31*(1+Setup!D18/12))-G32)</f>
        <v>1685.54607563816</v>
      </c>
      <c r="G32" s="36" t="n">
        <f aca="false">IF(F31&lt;=0,0,MIN((F31*(1+Setup!D18/12)),IF(ISNUMBER(Setup!E18),Setup!E18,0)+IF((((D31&lt;=0))*(F31&gt;0)),Setup!E14,0)))</f>
        <v>170</v>
      </c>
      <c r="H32" s="36" t="n">
        <f aca="false">MAX(0,(H31*(1+Setup!D19/12))-I32)</f>
        <v>3491.60999985951</v>
      </c>
      <c r="I32" s="36" t="n">
        <f aca="false">IF(H31&lt;=0,0,MIN((H31*(1+Setup!D19/12)),IF(ISNUMBER(Setup!E19),Setup!E19,0)+IF((((D31&lt;=0)*(F31&lt;=0))*(H31&gt;0)),Setup!E14,0)))</f>
        <v>126</v>
      </c>
      <c r="J32" s="36" t="n">
        <f aca="false">MAX(0,(J31*(1+Setup!D20/12))-K32)</f>
        <v>0</v>
      </c>
      <c r="K32" s="36" t="n">
        <f aca="false">IF(J31&lt;=0,0,MIN((J31*(1+Setup!D20/12)),IF(ISNUMBER(Setup!E20),Setup!E20,0)+IF((((D31&lt;=0)*(F31&lt;=0)*(H31&lt;=0))*(J31&gt;0)),Setup!E14,0)))</f>
        <v>0</v>
      </c>
      <c r="L32" s="36" t="n">
        <f aca="false">MAX(0,(L31*(1+Setup!D21/12))-M32)</f>
        <v>0</v>
      </c>
      <c r="M32" s="36" t="n">
        <f aca="false">IF(L31&lt;=0,0,MIN((L31*(1+Setup!D21/12)),IF(ISNUMBER(Setup!E21),Setup!E21,0)+IF((((D31&lt;=0)*(F31&lt;=0)*(H31&lt;=0)*(J31&lt;=0))*(L31&gt;0)),Setup!E14,0)))</f>
        <v>0</v>
      </c>
      <c r="N32" s="36" t="n">
        <f aca="false">MAX(0,(N31*(1+Setup!D22/12))-O32)</f>
        <v>0</v>
      </c>
      <c r="O32" s="36" t="n">
        <f aca="false">IF(N31&lt;=0,0,MIN((N31*(1+Setup!D22/12)),IF(ISNUMBER(Setup!E22),Setup!E22,0)+IF((((D31&lt;=0)*(F31&lt;=0)*(H31&lt;=0)*(J31&lt;=0)*(L31&lt;=0))*(N31&gt;0)),Setup!E14,0)))</f>
        <v>0</v>
      </c>
      <c r="P32" s="36" t="n">
        <f aca="false">MAX(0,(P31*(1+Setup!D23/12))-Q32)</f>
        <v>0</v>
      </c>
      <c r="Q32" s="36" t="n">
        <f aca="false">IF(P31&lt;=0,0,MIN((P31*(1+Setup!D23/12)),IF(ISNUMBER(Setup!E23),Setup!E23,0)+IF((((D31&lt;=0)*(F31&lt;=0)*(H31&lt;=0)*(J31&lt;=0)*(L31&lt;=0)*(N31&lt;=0))*(P31&gt;0)),Setup!E14,0)))</f>
        <v>0</v>
      </c>
      <c r="R32" s="36" t="n">
        <f aca="false">MAX(0,(R31*(1+Setup!D24/12))-S32)</f>
        <v>0</v>
      </c>
      <c r="S32" s="36" t="n">
        <f aca="false">IF(R31&lt;=0,0,MIN((R31*(1+Setup!D24/12)),IF(ISNUMBER(Setup!E24),Setup!E24,0)+IF((((D31&lt;=0)*(F31&lt;=0)*(H31&lt;=0)*(J31&lt;=0)*(L31&lt;=0)*(N31&lt;=0)*(P31&lt;=0))*(R31&gt;0)),Setup!E14,0)))</f>
        <v>0</v>
      </c>
      <c r="T32" s="2"/>
      <c r="U32" s="37" t="n">
        <f aca="false">SUM(D32,F32,H32,J32,L32,N32,P32,R32)</f>
        <v>5177.15607549766</v>
      </c>
      <c r="V32" s="36" t="n">
        <f aca="false">SUM(E32,G32,I32,K32,M32,O32,Q32,S32)</f>
        <v>296</v>
      </c>
      <c r="W32" s="36" t="n">
        <f aca="false">IF(D31&gt;0,D31*Setup!D17/12,0)+IF(F31&gt;0,F31*Setup!D18/12,0)+IF(H31&gt;0,H31*Setup!D19/12,0)+IF(J31&gt;0,J31*Setup!D20/12,0)+IF(L31&gt;0,L31*Setup!D21/12,0)+IF(N31&gt;0,N31*Setup!D22/12,0)+IF(P31&gt;0,P31*Setup!D23/12,0)+IF(R31&gt;0,R31*Setup!D24/12,0)</f>
        <v>64.3479909134515</v>
      </c>
      <c r="X32" s="2"/>
      <c r="Y32" s="2"/>
    </row>
    <row r="33" customFormat="false" ht="18" hidden="false" customHeight="true" outlineLevel="0" collapsed="false">
      <c r="A33" s="2"/>
      <c r="B33" s="34"/>
      <c r="C33" s="35" t="n">
        <v>25</v>
      </c>
      <c r="D33" s="36" t="n">
        <f aca="false">MAX(0,(D32*(1+Setup!D17/12))-E33)</f>
        <v>0</v>
      </c>
      <c r="E33" s="36" t="n">
        <f aca="false">IF(D32&lt;=0,0,MIN((D32*(1+Setup!D17/12)),IF(ISNUMBER(Setup!E17),Setup!E17,0)+IF((D32&gt;0),Setup!E14,0)))</f>
        <v>0</v>
      </c>
      <c r="F33" s="36" t="n">
        <f aca="false">MAX(0,(F32*(1+Setup!D18/12))-G33)</f>
        <v>1547.71191324825</v>
      </c>
      <c r="G33" s="36" t="n">
        <f aca="false">IF(F32&lt;=0,0,MIN((F32*(1+Setup!D18/12)),IF(ISNUMBER(Setup!E18),Setup!E18,0)+IF((((D32&lt;=0))*(F32&gt;0)),Setup!E14,0)))</f>
        <v>170</v>
      </c>
      <c r="H33" s="36" t="n">
        <f aca="false">MAX(0,(H32*(1+Setup!D19/12))-I33)</f>
        <v>3394.41578235835</v>
      </c>
      <c r="I33" s="36" t="n">
        <f aca="false">IF(H32&lt;=0,0,MIN((H32*(1+Setup!D19/12)),IF(ISNUMBER(Setup!E19),Setup!E19,0)+IF((((D32&lt;=0)*(F32&lt;=0))*(H32&gt;0)),Setup!E14,0)))</f>
        <v>126</v>
      </c>
      <c r="J33" s="36" t="n">
        <f aca="false">MAX(0,(J32*(1+Setup!D20/12))-K33)</f>
        <v>0</v>
      </c>
      <c r="K33" s="36" t="n">
        <f aca="false">IF(J32&lt;=0,0,MIN((J32*(1+Setup!D20/12)),IF(ISNUMBER(Setup!E20),Setup!E20,0)+IF((((D32&lt;=0)*(F32&lt;=0)*(H32&lt;=0))*(J32&gt;0)),Setup!E14,0)))</f>
        <v>0</v>
      </c>
      <c r="L33" s="36" t="n">
        <f aca="false">MAX(0,(L32*(1+Setup!D21/12))-M33)</f>
        <v>0</v>
      </c>
      <c r="M33" s="36" t="n">
        <f aca="false">IF(L32&lt;=0,0,MIN((L32*(1+Setup!D21/12)),IF(ISNUMBER(Setup!E21),Setup!E21,0)+IF((((D32&lt;=0)*(F32&lt;=0)*(H32&lt;=0)*(J32&lt;=0))*(L32&gt;0)),Setup!E14,0)))</f>
        <v>0</v>
      </c>
      <c r="N33" s="36" t="n">
        <f aca="false">MAX(0,(N32*(1+Setup!D22/12))-O33)</f>
        <v>0</v>
      </c>
      <c r="O33" s="36" t="n">
        <f aca="false">IF(N32&lt;=0,0,MIN((N32*(1+Setup!D22/12)),IF(ISNUMBER(Setup!E22),Setup!E22,0)+IF((((D32&lt;=0)*(F32&lt;=0)*(H32&lt;=0)*(J32&lt;=0)*(L32&lt;=0))*(N32&gt;0)),Setup!E14,0)))</f>
        <v>0</v>
      </c>
      <c r="P33" s="36" t="n">
        <f aca="false">MAX(0,(P32*(1+Setup!D23/12))-Q33)</f>
        <v>0</v>
      </c>
      <c r="Q33" s="36" t="n">
        <f aca="false">IF(P32&lt;=0,0,MIN((P32*(1+Setup!D23/12)),IF(ISNUMBER(Setup!E23),Setup!E23,0)+IF((((D32&lt;=0)*(F32&lt;=0)*(H32&lt;=0)*(J32&lt;=0)*(L32&lt;=0)*(N32&lt;=0))*(P32&gt;0)),Setup!E14,0)))</f>
        <v>0</v>
      </c>
      <c r="R33" s="36" t="n">
        <f aca="false">MAX(0,(R32*(1+Setup!D24/12))-S33)</f>
        <v>0</v>
      </c>
      <c r="S33" s="36" t="n">
        <f aca="false">IF(R32&lt;=0,0,MIN((R32*(1+Setup!D24/12)),IF(ISNUMBER(Setup!E24),Setup!E24,0)+IF((((D32&lt;=0)*(F32&lt;=0)*(H32&lt;=0)*(J32&lt;=0)*(L32&lt;=0)*(N32&lt;=0)*(P32&lt;=0))*(R32&gt;0)),Setup!E14,0)))</f>
        <v>0</v>
      </c>
      <c r="T33" s="2"/>
      <c r="U33" s="37" t="n">
        <f aca="false">SUM(D33,F33,H33,J33,L33,N33,P33,R33)</f>
        <v>4942.1276956066</v>
      </c>
      <c r="V33" s="36" t="n">
        <f aca="false">SUM(E33,G33,I33,K33,M33,O33,Q33,S33)</f>
        <v>296</v>
      </c>
      <c r="W33" s="36" t="n">
        <f aca="false">IF(D32&gt;0,D32*Setup!D17/12,0)+IF(F32&gt;0,F32*Setup!D18/12,0)+IF(H32&gt;0,H32*Setup!D19/12,0)+IF(J32&gt;0,J32*Setup!D20/12,0)+IF(L32&gt;0,L32*Setup!D21/12,0)+IF(N32&gt;0,N32*Setup!D22/12,0)+IF(P32&gt;0,P32*Setup!D23/12,0)+IF(R32&gt;0,R32*Setup!D24/12,0)</f>
        <v>60.9716201089357</v>
      </c>
      <c r="X33" s="2"/>
      <c r="Y33" s="2"/>
    </row>
    <row r="34" customFormat="false" ht="18" hidden="false" customHeight="true" outlineLevel="0" collapsed="false">
      <c r="A34" s="2"/>
      <c r="B34" s="34"/>
      <c r="C34" s="35" t="n">
        <v>26</v>
      </c>
      <c r="D34" s="36" t="n">
        <f aca="false">MAX(0,(D33*(1+Setup!D17/12))-E34)</f>
        <v>0</v>
      </c>
      <c r="E34" s="36" t="n">
        <f aca="false">IF(D33&lt;=0,0,MIN((D33*(1+Setup!D17/12)),IF(ISNUMBER(Setup!E17),Setup!E17,0)+IF((D33&gt;0),Setup!E14,0)))</f>
        <v>0</v>
      </c>
      <c r="F34" s="36" t="n">
        <f aca="false">MAX(0,(F33*(1+Setup!D18/12))-G34)</f>
        <v>1407.24741559274</v>
      </c>
      <c r="G34" s="36" t="n">
        <f aca="false">IF(F33&lt;=0,0,MIN((F33*(1+Setup!D18/12)),IF(ISNUMBER(Setup!E18),Setup!E18,0)+IF((((D33&lt;=0))*(F33&gt;0)),Setup!E14,0)))</f>
        <v>170</v>
      </c>
      <c r="H34" s="36" t="n">
        <f aca="false">MAX(0,(H33*(1+Setup!D19/12))-I34)</f>
        <v>3296.41971256281</v>
      </c>
      <c r="I34" s="36" t="n">
        <f aca="false">IF(H33&lt;=0,0,MIN((H33*(1+Setup!D19/12)),IF(ISNUMBER(Setup!E19),Setup!E19,0)+IF((((D33&lt;=0)*(F33&lt;=0))*(H33&gt;0)),Setup!E14,0)))</f>
        <v>126</v>
      </c>
      <c r="J34" s="36" t="n">
        <f aca="false">MAX(0,(J33*(1+Setup!D20/12))-K34)</f>
        <v>0</v>
      </c>
      <c r="K34" s="36" t="n">
        <f aca="false">IF(J33&lt;=0,0,MIN((J33*(1+Setup!D20/12)),IF(ISNUMBER(Setup!E20),Setup!E20,0)+IF((((D33&lt;=0)*(F33&lt;=0)*(H33&lt;=0))*(J33&gt;0)),Setup!E14,0)))</f>
        <v>0</v>
      </c>
      <c r="L34" s="36" t="n">
        <f aca="false">MAX(0,(L33*(1+Setup!D21/12))-M34)</f>
        <v>0</v>
      </c>
      <c r="M34" s="36" t="n">
        <f aca="false">IF(L33&lt;=0,0,MIN((L33*(1+Setup!D21/12)),IF(ISNUMBER(Setup!E21),Setup!E21,0)+IF((((D33&lt;=0)*(F33&lt;=0)*(H33&lt;=0)*(J33&lt;=0))*(L33&gt;0)),Setup!E14,0)))</f>
        <v>0</v>
      </c>
      <c r="N34" s="36" t="n">
        <f aca="false">MAX(0,(N33*(1+Setup!D22/12))-O34)</f>
        <v>0</v>
      </c>
      <c r="O34" s="36" t="n">
        <f aca="false">IF(N33&lt;=0,0,MIN((N33*(1+Setup!D22/12)),IF(ISNUMBER(Setup!E22),Setup!E22,0)+IF((((D33&lt;=0)*(F33&lt;=0)*(H33&lt;=0)*(J33&lt;=0)*(L33&lt;=0))*(N33&gt;0)),Setup!E14,0)))</f>
        <v>0</v>
      </c>
      <c r="P34" s="36" t="n">
        <f aca="false">MAX(0,(P33*(1+Setup!D23/12))-Q34)</f>
        <v>0</v>
      </c>
      <c r="Q34" s="36" t="n">
        <f aca="false">IF(P33&lt;=0,0,MIN((P33*(1+Setup!D23/12)),IF(ISNUMBER(Setup!E23),Setup!E23,0)+IF((((D33&lt;=0)*(F33&lt;=0)*(H33&lt;=0)*(J33&lt;=0)*(L33&lt;=0)*(N33&lt;=0))*(P33&gt;0)),Setup!E14,0)))</f>
        <v>0</v>
      </c>
      <c r="R34" s="36" t="n">
        <f aca="false">MAX(0,(R33*(1+Setup!D24/12))-S34)</f>
        <v>0</v>
      </c>
      <c r="S34" s="36" t="n">
        <f aca="false">IF(R33&lt;=0,0,MIN((R33*(1+Setup!D24/12)),IF(ISNUMBER(Setup!E24),Setup!E24,0)+IF((((D33&lt;=0)*(F33&lt;=0)*(H33&lt;=0)*(J33&lt;=0)*(L33&lt;=0)*(N33&lt;=0)*(P33&lt;=0))*(R33&gt;0)),Setup!E14,0)))</f>
        <v>0</v>
      </c>
      <c r="T34" s="2"/>
      <c r="U34" s="37" t="n">
        <f aca="false">SUM(D34,F34,H34,J34,L34,N34,P34,R34)</f>
        <v>4703.66712815554</v>
      </c>
      <c r="V34" s="36" t="n">
        <f aca="false">SUM(E34,G34,I34,K34,M34,O34,Q34,S34)</f>
        <v>296</v>
      </c>
      <c r="W34" s="36" t="n">
        <f aca="false">IF(D33&gt;0,D33*Setup!D17/12,0)+IF(F33&gt;0,F33*Setup!D18/12,0)+IF(H33&gt;0,H33*Setup!D19/12,0)+IF(J33&gt;0,J33*Setup!D20/12,0)+IF(L33&gt;0,L33*Setup!D21/12,0)+IF(N33&gt;0,N33*Setup!D22/12,0)+IF(P33&gt;0,P33*Setup!D23/12,0)+IF(R33&gt;0,R33*Setup!D24/12,0)</f>
        <v>57.5394325489438</v>
      </c>
      <c r="X34" s="2"/>
      <c r="Y34" s="2"/>
    </row>
    <row r="35" customFormat="false" ht="18" hidden="false" customHeight="true" outlineLevel="0" collapsed="false">
      <c r="A35" s="2"/>
      <c r="B35" s="34"/>
      <c r="C35" s="35" t="n">
        <v>27</v>
      </c>
      <c r="D35" s="36" t="n">
        <f aca="false">MAX(0,(D34*(1+Setup!D17/12))-E35)</f>
        <v>0</v>
      </c>
      <c r="E35" s="36" t="n">
        <f aca="false">IF(D34&lt;=0,0,MIN((D34*(1+Setup!D17/12)),IF(ISNUMBER(Setup!E17),Setup!E17,0)+IF((D34&gt;0),Setup!E14,0)))</f>
        <v>0</v>
      </c>
      <c r="F35" s="36" t="n">
        <f aca="false">MAX(0,(F34*(1+Setup!D18/12))-G35)</f>
        <v>1264.10238710697</v>
      </c>
      <c r="G35" s="36" t="n">
        <f aca="false">IF(F34&lt;=0,0,MIN((F34*(1+Setup!D18/12)),IF(ISNUMBER(Setup!E18),Setup!E18,0)+IF((((D34&lt;=0))*(F34&gt;0)),Setup!E14,0)))</f>
        <v>170</v>
      </c>
      <c r="H35" s="36" t="n">
        <f aca="false">MAX(0,(H34*(1+Setup!D19/12))-I35)</f>
        <v>3197.61517519145</v>
      </c>
      <c r="I35" s="36" t="n">
        <f aca="false">IF(H34&lt;=0,0,MIN((H34*(1+Setup!D19/12)),IF(ISNUMBER(Setup!E19),Setup!E19,0)+IF((((D34&lt;=0)*(F34&lt;=0))*(H34&gt;0)),Setup!E14,0)))</f>
        <v>126</v>
      </c>
      <c r="J35" s="36" t="n">
        <f aca="false">MAX(0,(J34*(1+Setup!D20/12))-K35)</f>
        <v>0</v>
      </c>
      <c r="K35" s="36" t="n">
        <f aca="false">IF(J34&lt;=0,0,MIN((J34*(1+Setup!D20/12)),IF(ISNUMBER(Setup!E20),Setup!E20,0)+IF((((D34&lt;=0)*(F34&lt;=0)*(H34&lt;=0))*(J34&gt;0)),Setup!E14,0)))</f>
        <v>0</v>
      </c>
      <c r="L35" s="36" t="n">
        <f aca="false">MAX(0,(L34*(1+Setup!D21/12))-M35)</f>
        <v>0</v>
      </c>
      <c r="M35" s="36" t="n">
        <f aca="false">IF(L34&lt;=0,0,MIN((L34*(1+Setup!D21/12)),IF(ISNUMBER(Setup!E21),Setup!E21,0)+IF((((D34&lt;=0)*(F34&lt;=0)*(H34&lt;=0)*(J34&lt;=0))*(L34&gt;0)),Setup!E14,0)))</f>
        <v>0</v>
      </c>
      <c r="N35" s="36" t="n">
        <f aca="false">MAX(0,(N34*(1+Setup!D22/12))-O35)</f>
        <v>0</v>
      </c>
      <c r="O35" s="36" t="n">
        <f aca="false">IF(N34&lt;=0,0,MIN((N34*(1+Setup!D22/12)),IF(ISNUMBER(Setup!E22),Setup!E22,0)+IF((((D34&lt;=0)*(F34&lt;=0)*(H34&lt;=0)*(J34&lt;=0)*(L34&lt;=0))*(N34&gt;0)),Setup!E14,0)))</f>
        <v>0</v>
      </c>
      <c r="P35" s="36" t="n">
        <f aca="false">MAX(0,(P34*(1+Setup!D23/12))-Q35)</f>
        <v>0</v>
      </c>
      <c r="Q35" s="36" t="n">
        <f aca="false">IF(P34&lt;=0,0,MIN((P34*(1+Setup!D23/12)),IF(ISNUMBER(Setup!E23),Setup!E23,0)+IF((((D34&lt;=0)*(F34&lt;=0)*(H34&lt;=0)*(J34&lt;=0)*(L34&lt;=0)*(N34&lt;=0))*(P34&gt;0)),Setup!E14,0)))</f>
        <v>0</v>
      </c>
      <c r="R35" s="36" t="n">
        <f aca="false">MAX(0,(R34*(1+Setup!D24/12))-S35)</f>
        <v>0</v>
      </c>
      <c r="S35" s="36" t="n">
        <f aca="false">IF(R34&lt;=0,0,MIN((R34*(1+Setup!D24/12)),IF(ISNUMBER(Setup!E24),Setup!E24,0)+IF((((D34&lt;=0)*(F34&lt;=0)*(H34&lt;=0)*(J34&lt;=0)*(L34&lt;=0)*(N34&lt;=0)*(P34&lt;=0))*(R34&gt;0)),Setup!E14,0)))</f>
        <v>0</v>
      </c>
      <c r="T35" s="2"/>
      <c r="U35" s="37" t="n">
        <f aca="false">SUM(D35,F35,H35,J35,L35,N35,P35,R35)</f>
        <v>4461.71756229841</v>
      </c>
      <c r="V35" s="36" t="n">
        <f aca="false">SUM(E35,G35,I35,K35,M35,O35,Q35,S35)</f>
        <v>296</v>
      </c>
      <c r="W35" s="36" t="n">
        <f aca="false">IF(D34&gt;0,D34*Setup!D17/12,0)+IF(F34&gt;0,F34*Setup!D18/12,0)+IF(H34&gt;0,H34*Setup!D19/12,0)+IF(J34&gt;0,J34*Setup!D20/12,0)+IF(L34&gt;0,L34*Setup!D21/12,0)+IF(N34&gt;0,N34*Setup!D22/12,0)+IF(P34&gt;0,P34*Setup!D23/12,0)+IF(R34&gt;0,R34*Setup!D24/12,0)</f>
        <v>54.0504341428712</v>
      </c>
      <c r="X35" s="2"/>
      <c r="Y35" s="2"/>
    </row>
    <row r="36" customFormat="false" ht="18" hidden="false" customHeight="true" outlineLevel="0" collapsed="false">
      <c r="A36" s="2"/>
      <c r="B36" s="34"/>
      <c r="C36" s="35" t="n">
        <v>28</v>
      </c>
      <c r="D36" s="36" t="n">
        <f aca="false">MAX(0,(D35*(1+Setup!D17/12))-E36)</f>
        <v>0</v>
      </c>
      <c r="E36" s="36" t="n">
        <f aca="false">IF(D35&lt;=0,0,MIN((D35*(1+Setup!D17/12)),IF(ISNUMBER(Setup!E17),Setup!E17,0)+IF((D35&gt;0),Setup!E14,0)))</f>
        <v>0</v>
      </c>
      <c r="F36" s="36" t="n">
        <f aca="false">MAX(0,(F35*(1+Setup!D18/12))-G36)</f>
        <v>1118.22567432759</v>
      </c>
      <c r="G36" s="36" t="n">
        <f aca="false">IF(F35&lt;=0,0,MIN((F35*(1+Setup!D18/12)),IF(ISNUMBER(Setup!E18),Setup!E18,0)+IF((((D35&lt;=0))*(F35&gt;0)),Setup!E14,0)))</f>
        <v>170</v>
      </c>
      <c r="H36" s="36" t="n">
        <f aca="false">MAX(0,(H35*(1+Setup!D19/12))-I36)</f>
        <v>3097.99550038678</v>
      </c>
      <c r="I36" s="36" t="n">
        <f aca="false">IF(H35&lt;=0,0,MIN((H35*(1+Setup!D19/12)),IF(ISNUMBER(Setup!E19),Setup!E19,0)+IF((((D35&lt;=0)*(F35&lt;=0))*(H35&gt;0)),Setup!E14,0)))</f>
        <v>126</v>
      </c>
      <c r="J36" s="36" t="n">
        <f aca="false">MAX(0,(J35*(1+Setup!D20/12))-K36)</f>
        <v>0</v>
      </c>
      <c r="K36" s="36" t="n">
        <f aca="false">IF(J35&lt;=0,0,MIN((J35*(1+Setup!D20/12)),IF(ISNUMBER(Setup!E20),Setup!E20,0)+IF((((D35&lt;=0)*(F35&lt;=0)*(H35&lt;=0))*(J35&gt;0)),Setup!E14,0)))</f>
        <v>0</v>
      </c>
      <c r="L36" s="36" t="n">
        <f aca="false">MAX(0,(L35*(1+Setup!D21/12))-M36)</f>
        <v>0</v>
      </c>
      <c r="M36" s="36" t="n">
        <f aca="false">IF(L35&lt;=0,0,MIN((L35*(1+Setup!D21/12)),IF(ISNUMBER(Setup!E21),Setup!E21,0)+IF((((D35&lt;=0)*(F35&lt;=0)*(H35&lt;=0)*(J35&lt;=0))*(L35&gt;0)),Setup!E14,0)))</f>
        <v>0</v>
      </c>
      <c r="N36" s="36" t="n">
        <f aca="false">MAX(0,(N35*(1+Setup!D22/12))-O36)</f>
        <v>0</v>
      </c>
      <c r="O36" s="36" t="n">
        <f aca="false">IF(N35&lt;=0,0,MIN((N35*(1+Setup!D22/12)),IF(ISNUMBER(Setup!E22),Setup!E22,0)+IF((((D35&lt;=0)*(F35&lt;=0)*(H35&lt;=0)*(J35&lt;=0)*(L35&lt;=0))*(N35&gt;0)),Setup!E14,0)))</f>
        <v>0</v>
      </c>
      <c r="P36" s="36" t="n">
        <f aca="false">MAX(0,(P35*(1+Setup!D23/12))-Q36)</f>
        <v>0</v>
      </c>
      <c r="Q36" s="36" t="n">
        <f aca="false">IF(P35&lt;=0,0,MIN((P35*(1+Setup!D23/12)),IF(ISNUMBER(Setup!E23),Setup!E23,0)+IF((((D35&lt;=0)*(F35&lt;=0)*(H35&lt;=0)*(J35&lt;=0)*(L35&lt;=0)*(N35&lt;=0))*(P35&gt;0)),Setup!E14,0)))</f>
        <v>0</v>
      </c>
      <c r="R36" s="36" t="n">
        <f aca="false">MAX(0,(R35*(1+Setup!D24/12))-S36)</f>
        <v>0</v>
      </c>
      <c r="S36" s="36" t="n">
        <f aca="false">IF(R35&lt;=0,0,MIN((R35*(1+Setup!D24/12)),IF(ISNUMBER(Setup!E24),Setup!E24,0)+IF((((D35&lt;=0)*(F35&lt;=0)*(H35&lt;=0)*(J35&lt;=0)*(L35&lt;=0)*(N35&lt;=0)*(P35&lt;=0))*(R35&gt;0)),Setup!E14,0)))</f>
        <v>0</v>
      </c>
      <c r="T36" s="2"/>
      <c r="U36" s="37" t="n">
        <f aca="false">SUM(D36,F36,H36,J36,L36,N36,P36,R36)</f>
        <v>4216.22117471437</v>
      </c>
      <c r="V36" s="36" t="n">
        <f aca="false">SUM(E36,G36,I36,K36,M36,O36,Q36,S36)</f>
        <v>296</v>
      </c>
      <c r="W36" s="36" t="n">
        <f aca="false">IF(D35&gt;0,D35*Setup!D17/12,0)+IF(F35&gt;0,F35*Setup!D18/12,0)+IF(H35&gt;0,H35*Setup!D19/12,0)+IF(J35&gt;0,J35*Setup!D20/12,0)+IF(L35&gt;0,L35*Setup!D21/12,0)+IF(N35&gt;0,N35*Setup!D22/12,0)+IF(P35&gt;0,P35*Setup!D23/12,0)+IF(R35&gt;0,R35*Setup!D24/12,0)</f>
        <v>50.503612415954</v>
      </c>
      <c r="X36" s="2"/>
      <c r="Y36" s="2"/>
    </row>
    <row r="37" customFormat="false" ht="18" hidden="false" customHeight="true" outlineLevel="0" collapsed="false">
      <c r="A37" s="2"/>
      <c r="B37" s="34"/>
      <c r="C37" s="35" t="n">
        <v>29</v>
      </c>
      <c r="D37" s="36" t="n">
        <f aca="false">MAX(0,(D36*(1+Setup!D17/12))-E37)</f>
        <v>0</v>
      </c>
      <c r="E37" s="36" t="n">
        <f aca="false">IF(D36&lt;=0,0,MIN((D36*(1+Setup!D17/12)),IF(ISNUMBER(Setup!E17),Setup!E17,0)+IF((D36&gt;0),Setup!E14,0)))</f>
        <v>0</v>
      </c>
      <c r="F37" s="36" t="n">
        <f aca="false">MAX(0,(F36*(1+Setup!D18/12))-G37)</f>
        <v>969.565147612675</v>
      </c>
      <c r="G37" s="36" t="n">
        <f aca="false">IF(F36&lt;=0,0,MIN((F36*(1+Setup!D18/12)),IF(ISNUMBER(Setup!E18),Setup!E18,0)+IF((((D36&lt;=0))*(F36&gt;0)),Setup!E14,0)))</f>
        <v>170</v>
      </c>
      <c r="H37" s="36" t="n">
        <f aca="false">MAX(0,(H36*(1+Setup!D19/12))-I37)</f>
        <v>2997.55396326497</v>
      </c>
      <c r="I37" s="36" t="n">
        <f aca="false">IF(H36&lt;=0,0,MIN((H36*(1+Setup!D19/12)),IF(ISNUMBER(Setup!E19),Setup!E19,0)+IF((((D36&lt;=0)*(F36&lt;=0))*(H36&gt;0)),Setup!E14,0)))</f>
        <v>126</v>
      </c>
      <c r="J37" s="36" t="n">
        <f aca="false">MAX(0,(J36*(1+Setup!D20/12))-K37)</f>
        <v>0</v>
      </c>
      <c r="K37" s="36" t="n">
        <f aca="false">IF(J36&lt;=0,0,MIN((J36*(1+Setup!D20/12)),IF(ISNUMBER(Setup!E20),Setup!E20,0)+IF((((D36&lt;=0)*(F36&lt;=0)*(H36&lt;=0))*(J36&gt;0)),Setup!E14,0)))</f>
        <v>0</v>
      </c>
      <c r="L37" s="36" t="n">
        <f aca="false">MAX(0,(L36*(1+Setup!D21/12))-M37)</f>
        <v>0</v>
      </c>
      <c r="M37" s="36" t="n">
        <f aca="false">IF(L36&lt;=0,0,MIN((L36*(1+Setup!D21/12)),IF(ISNUMBER(Setup!E21),Setup!E21,0)+IF((((D36&lt;=0)*(F36&lt;=0)*(H36&lt;=0)*(J36&lt;=0))*(L36&gt;0)),Setup!E14,0)))</f>
        <v>0</v>
      </c>
      <c r="N37" s="36" t="n">
        <f aca="false">MAX(0,(N36*(1+Setup!D22/12))-O37)</f>
        <v>0</v>
      </c>
      <c r="O37" s="36" t="n">
        <f aca="false">IF(N36&lt;=0,0,MIN((N36*(1+Setup!D22/12)),IF(ISNUMBER(Setup!E22),Setup!E22,0)+IF((((D36&lt;=0)*(F36&lt;=0)*(H36&lt;=0)*(J36&lt;=0)*(L36&lt;=0))*(N36&gt;0)),Setup!E14,0)))</f>
        <v>0</v>
      </c>
      <c r="P37" s="36" t="n">
        <f aca="false">MAX(0,(P36*(1+Setup!D23/12))-Q37)</f>
        <v>0</v>
      </c>
      <c r="Q37" s="36" t="n">
        <f aca="false">IF(P36&lt;=0,0,MIN((P36*(1+Setup!D23/12)),IF(ISNUMBER(Setup!E23),Setup!E23,0)+IF((((D36&lt;=0)*(F36&lt;=0)*(H36&lt;=0)*(J36&lt;=0)*(L36&lt;=0)*(N36&lt;=0))*(P36&gt;0)),Setup!E14,0)))</f>
        <v>0</v>
      </c>
      <c r="R37" s="36" t="n">
        <f aca="false">MAX(0,(R36*(1+Setup!D24/12))-S37)</f>
        <v>0</v>
      </c>
      <c r="S37" s="36" t="n">
        <f aca="false">IF(R36&lt;=0,0,MIN((R36*(1+Setup!D24/12)),IF(ISNUMBER(Setup!E24),Setup!E24,0)+IF((((D36&lt;=0)*(F36&lt;=0)*(H36&lt;=0)*(J36&lt;=0)*(L36&lt;=0)*(N36&lt;=0)*(P36&lt;=0))*(R36&gt;0)),Setup!E14,0)))</f>
        <v>0</v>
      </c>
      <c r="T37" s="2"/>
      <c r="U37" s="37" t="n">
        <f aca="false">SUM(D37,F37,H37,J37,L37,N37,P37,R37)</f>
        <v>3967.11911087764</v>
      </c>
      <c r="V37" s="36" t="n">
        <f aca="false">SUM(E37,G37,I37,K37,M37,O37,Q37,S37)</f>
        <v>296</v>
      </c>
      <c r="W37" s="36" t="n">
        <f aca="false">IF(D36&gt;0,D36*Setup!D17/12,0)+IF(F36&gt;0,F36*Setup!D18/12,0)+IF(H36&gt;0,H36*Setup!D19/12,0)+IF(J36&gt;0,J36*Setup!D20/12,0)+IF(L36&gt;0,L36*Setup!D21/12,0)+IF(N36&gt;0,N36*Setup!D22/12,0)+IF(P36&gt;0,P36*Setup!D23/12,0)+IF(R36&gt;0,R36*Setup!D24/12,0)</f>
        <v>46.8979361632758</v>
      </c>
      <c r="X37" s="2"/>
      <c r="Y37" s="2"/>
    </row>
    <row r="38" customFormat="false" ht="18" hidden="false" customHeight="true" outlineLevel="0" collapsed="false">
      <c r="A38" s="2"/>
      <c r="B38" s="34"/>
      <c r="C38" s="35" t="n">
        <v>30</v>
      </c>
      <c r="D38" s="36" t="n">
        <f aca="false">MAX(0,(D37*(1+Setup!D17/12))-E38)</f>
        <v>0</v>
      </c>
      <c r="E38" s="36" t="n">
        <f aca="false">IF(D37&lt;=0,0,MIN((D37*(1+Setup!D17/12)),IF(ISNUMBER(Setup!E17),Setup!E17,0)+IF((D37&gt;0),Setup!E14,0)))</f>
        <v>0</v>
      </c>
      <c r="F38" s="36" t="n">
        <f aca="false">MAX(0,(F37*(1+Setup!D18/12))-G38)</f>
        <v>818.06768251295</v>
      </c>
      <c r="G38" s="36" t="n">
        <f aca="false">IF(F37&lt;=0,0,MIN((F37*(1+Setup!D18/12)),IF(ISNUMBER(Setup!E18),Setup!E18,0)+IF((((D37&lt;=0))*(F37&gt;0)),Setup!E14,0)))</f>
        <v>170</v>
      </c>
      <c r="H38" s="36" t="n">
        <f aca="false">MAX(0,(H37*(1+Setup!D19/12))-I38)</f>
        <v>2896.28378346191</v>
      </c>
      <c r="I38" s="36" t="n">
        <f aca="false">IF(H37&lt;=0,0,MIN((H37*(1+Setup!D19/12)),IF(ISNUMBER(Setup!E19),Setup!E19,0)+IF((((D37&lt;=0)*(F37&lt;=0))*(H37&gt;0)),Setup!E14,0)))</f>
        <v>126</v>
      </c>
      <c r="J38" s="36" t="n">
        <f aca="false">MAX(0,(J37*(1+Setup!D20/12))-K38)</f>
        <v>0</v>
      </c>
      <c r="K38" s="36" t="n">
        <f aca="false">IF(J37&lt;=0,0,MIN((J37*(1+Setup!D20/12)),IF(ISNUMBER(Setup!E20),Setup!E20,0)+IF((((D37&lt;=0)*(F37&lt;=0)*(H37&lt;=0))*(J37&gt;0)),Setup!E14,0)))</f>
        <v>0</v>
      </c>
      <c r="L38" s="36" t="n">
        <f aca="false">MAX(0,(L37*(1+Setup!D21/12))-M38)</f>
        <v>0</v>
      </c>
      <c r="M38" s="36" t="n">
        <f aca="false">IF(L37&lt;=0,0,MIN((L37*(1+Setup!D21/12)),IF(ISNUMBER(Setup!E21),Setup!E21,0)+IF((((D37&lt;=0)*(F37&lt;=0)*(H37&lt;=0)*(J37&lt;=0))*(L37&gt;0)),Setup!E14,0)))</f>
        <v>0</v>
      </c>
      <c r="N38" s="36" t="n">
        <f aca="false">MAX(0,(N37*(1+Setup!D22/12))-O38)</f>
        <v>0</v>
      </c>
      <c r="O38" s="36" t="n">
        <f aca="false">IF(N37&lt;=0,0,MIN((N37*(1+Setup!D22/12)),IF(ISNUMBER(Setup!E22),Setup!E22,0)+IF((((D37&lt;=0)*(F37&lt;=0)*(H37&lt;=0)*(J37&lt;=0)*(L37&lt;=0))*(N37&gt;0)),Setup!E14,0)))</f>
        <v>0</v>
      </c>
      <c r="P38" s="36" t="n">
        <f aca="false">MAX(0,(P37*(1+Setup!D23/12))-Q38)</f>
        <v>0</v>
      </c>
      <c r="Q38" s="36" t="n">
        <f aca="false">IF(P37&lt;=0,0,MIN((P37*(1+Setup!D23/12)),IF(ISNUMBER(Setup!E23),Setup!E23,0)+IF((((D37&lt;=0)*(F37&lt;=0)*(H37&lt;=0)*(J37&lt;=0)*(L37&lt;=0)*(N37&lt;=0))*(P37&gt;0)),Setup!E14,0)))</f>
        <v>0</v>
      </c>
      <c r="R38" s="36" t="n">
        <f aca="false">MAX(0,(R37*(1+Setup!D24/12))-S38)</f>
        <v>0</v>
      </c>
      <c r="S38" s="36" t="n">
        <f aca="false">IF(R37&lt;=0,0,MIN((R37*(1+Setup!D24/12)),IF(ISNUMBER(Setup!E24),Setup!E24,0)+IF((((D37&lt;=0)*(F37&lt;=0)*(H37&lt;=0)*(J37&lt;=0)*(L37&lt;=0)*(N37&lt;=0)*(P37&lt;=0))*(R37&gt;0)),Setup!E14,0)))</f>
        <v>0</v>
      </c>
      <c r="T38" s="2"/>
      <c r="U38" s="37" t="n">
        <f aca="false">SUM(D38,F38,H38,J38,L38,N38,P38,R38)</f>
        <v>3714.35146597486</v>
      </c>
      <c r="V38" s="36" t="n">
        <f aca="false">SUM(E38,G38,I38,K38,M38,O38,Q38,S38)</f>
        <v>296</v>
      </c>
      <c r="W38" s="36" t="n">
        <f aca="false">IF(D37&gt;0,D37*Setup!D17/12,0)+IF(F37&gt;0,F37*Setup!D18/12,0)+IF(H37&gt;0,H37*Setup!D19/12,0)+IF(J37&gt;0,J37*Setup!D20/12,0)+IF(L37&gt;0,L37*Setup!D21/12,0)+IF(N37&gt;0,N37*Setup!D22/12,0)+IF(P37&gt;0,P37*Setup!D23/12,0)+IF(R37&gt;0,R37*Setup!D24/12,0)</f>
        <v>43.2323550972112</v>
      </c>
      <c r="X38" s="2"/>
      <c r="Y38" s="2"/>
    </row>
    <row r="39" customFormat="false" ht="18" hidden="false" customHeight="true" outlineLevel="0" collapsed="false">
      <c r="A39" s="2"/>
      <c r="B39" s="34"/>
      <c r="C39" s="35" t="n">
        <v>31</v>
      </c>
      <c r="D39" s="36" t="n">
        <f aca="false">MAX(0,(D38*(1+Setup!D17/12))-E39)</f>
        <v>0</v>
      </c>
      <c r="E39" s="36" t="n">
        <f aca="false">IF(D38&lt;=0,0,MIN((D38*(1+Setup!D17/12)),IF(ISNUMBER(Setup!E17),Setup!E17,0)+IF((D38&gt;0),Setup!E14,0)))</f>
        <v>0</v>
      </c>
      <c r="F39" s="36" t="n">
        <f aca="false">MAX(0,(F38*(1+Setup!D18/12))-G39)</f>
        <v>663.679140787572</v>
      </c>
      <c r="G39" s="36" t="n">
        <f aca="false">IF(F38&lt;=0,0,MIN((F38*(1+Setup!D18/12)),IF(ISNUMBER(Setup!E18),Setup!E18,0)+IF((((D38&lt;=0))*(F38&gt;0)),Setup!E14,0)))</f>
        <v>170</v>
      </c>
      <c r="H39" s="36" t="n">
        <f aca="false">MAX(0,(H38*(1+Setup!D19/12))-I39)</f>
        <v>2794.17812467547</v>
      </c>
      <c r="I39" s="36" t="n">
        <f aca="false">IF(H38&lt;=0,0,MIN((H38*(1+Setup!D19/12)),IF(ISNUMBER(Setup!E19),Setup!E19,0)+IF((((D38&lt;=0)*(F38&lt;=0))*(H38&gt;0)),Setup!E14,0)))</f>
        <v>126</v>
      </c>
      <c r="J39" s="36" t="n">
        <f aca="false">MAX(0,(J38*(1+Setup!D20/12))-K39)</f>
        <v>0</v>
      </c>
      <c r="K39" s="36" t="n">
        <f aca="false">IF(J38&lt;=0,0,MIN((J38*(1+Setup!D20/12)),IF(ISNUMBER(Setup!E20),Setup!E20,0)+IF((((D38&lt;=0)*(F38&lt;=0)*(H38&lt;=0))*(J38&gt;0)),Setup!E14,0)))</f>
        <v>0</v>
      </c>
      <c r="L39" s="36" t="n">
        <f aca="false">MAX(0,(L38*(1+Setup!D21/12))-M39)</f>
        <v>0</v>
      </c>
      <c r="M39" s="36" t="n">
        <f aca="false">IF(L38&lt;=0,0,MIN((L38*(1+Setup!D21/12)),IF(ISNUMBER(Setup!E21),Setup!E21,0)+IF((((D38&lt;=0)*(F38&lt;=0)*(H38&lt;=0)*(J38&lt;=0))*(L38&gt;0)),Setup!E14,0)))</f>
        <v>0</v>
      </c>
      <c r="N39" s="36" t="n">
        <f aca="false">MAX(0,(N38*(1+Setup!D22/12))-O39)</f>
        <v>0</v>
      </c>
      <c r="O39" s="36" t="n">
        <f aca="false">IF(N38&lt;=0,0,MIN((N38*(1+Setup!D22/12)),IF(ISNUMBER(Setup!E22),Setup!E22,0)+IF((((D38&lt;=0)*(F38&lt;=0)*(H38&lt;=0)*(J38&lt;=0)*(L38&lt;=0))*(N38&gt;0)),Setup!E14,0)))</f>
        <v>0</v>
      </c>
      <c r="P39" s="36" t="n">
        <f aca="false">MAX(0,(P38*(1+Setup!D23/12))-Q39)</f>
        <v>0</v>
      </c>
      <c r="Q39" s="36" t="n">
        <f aca="false">IF(P38&lt;=0,0,MIN((P38*(1+Setup!D23/12)),IF(ISNUMBER(Setup!E23),Setup!E23,0)+IF((((D38&lt;=0)*(F38&lt;=0)*(H38&lt;=0)*(J38&lt;=0)*(L38&lt;=0)*(N38&lt;=0))*(P38&gt;0)),Setup!E14,0)))</f>
        <v>0</v>
      </c>
      <c r="R39" s="36" t="n">
        <f aca="false">MAX(0,(R38*(1+Setup!D24/12))-S39)</f>
        <v>0</v>
      </c>
      <c r="S39" s="36" t="n">
        <f aca="false">IF(R38&lt;=0,0,MIN((R38*(1+Setup!D24/12)),IF(ISNUMBER(Setup!E24),Setup!E24,0)+IF((((D38&lt;=0)*(F38&lt;=0)*(H38&lt;=0)*(J38&lt;=0)*(L38&lt;=0)*(N38&lt;=0)*(P38&lt;=0))*(R38&gt;0)),Setup!E14,0)))</f>
        <v>0</v>
      </c>
      <c r="T39" s="2"/>
      <c r="U39" s="37" t="n">
        <f aca="false">SUM(D39,F39,H39,J39,L39,N39,P39,R39)</f>
        <v>3457.85726546304</v>
      </c>
      <c r="V39" s="36" t="n">
        <f aca="false">SUM(E39,G39,I39,K39,M39,O39,Q39,S39)</f>
        <v>296</v>
      </c>
      <c r="W39" s="36" t="n">
        <f aca="false">IF(D38&gt;0,D38*Setup!D17/12,0)+IF(F38&gt;0,F38*Setup!D18/12,0)+IF(H38&gt;0,H38*Setup!D19/12,0)+IF(J38&gt;0,J38*Setup!D20/12,0)+IF(L38&gt;0,L38*Setup!D21/12,0)+IF(N38&gt;0,N38*Setup!D22/12,0)+IF(P38&gt;0,P38*Setup!D23/12,0)+IF(R38&gt;0,R38*Setup!D24/12,0)</f>
        <v>39.5057994881829</v>
      </c>
      <c r="X39" s="2"/>
      <c r="Y39" s="2"/>
    </row>
    <row r="40" customFormat="false" ht="18" hidden="false" customHeight="true" outlineLevel="0" collapsed="false">
      <c r="A40" s="2"/>
      <c r="B40" s="34"/>
      <c r="C40" s="35" t="n">
        <v>32</v>
      </c>
      <c r="D40" s="36" t="n">
        <f aca="false">MAX(0,(D39*(1+Setup!D17/12))-E40)</f>
        <v>0</v>
      </c>
      <c r="E40" s="36" t="n">
        <f aca="false">IF(D39&lt;=0,0,MIN((D39*(1+Setup!D17/12)),IF(ISNUMBER(Setup!E17),Setup!E17,0)+IF((D39&gt;0),Setup!E14,0)))</f>
        <v>0</v>
      </c>
      <c r="F40" s="36" t="n">
        <f aca="false">MAX(0,(F39*(1+Setup!D18/12))-G40)</f>
        <v>506.344351057601</v>
      </c>
      <c r="G40" s="36" t="n">
        <f aca="false">IF(F39&lt;=0,0,MIN((F39*(1+Setup!D18/12)),IF(ISNUMBER(Setup!E18),Setup!E18,0)+IF((((D39&lt;=0))*(F39&gt;0)),Setup!E14,0)))</f>
        <v>170</v>
      </c>
      <c r="H40" s="36" t="n">
        <f aca="false">MAX(0,(H39*(1+Setup!D19/12))-I40)</f>
        <v>2691.23009420404</v>
      </c>
      <c r="I40" s="36" t="n">
        <f aca="false">IF(H39&lt;=0,0,MIN((H39*(1+Setup!D19/12)),IF(ISNUMBER(Setup!E19),Setup!E19,0)+IF((((D39&lt;=0)*(F39&lt;=0))*(H39&gt;0)),Setup!E14,0)))</f>
        <v>126</v>
      </c>
      <c r="J40" s="36" t="n">
        <f aca="false">MAX(0,(J39*(1+Setup!D20/12))-K40)</f>
        <v>0</v>
      </c>
      <c r="K40" s="36" t="n">
        <f aca="false">IF(J39&lt;=0,0,MIN((J39*(1+Setup!D20/12)),IF(ISNUMBER(Setup!E20),Setup!E20,0)+IF((((D39&lt;=0)*(F39&lt;=0)*(H39&lt;=0))*(J39&gt;0)),Setup!E14,0)))</f>
        <v>0</v>
      </c>
      <c r="L40" s="36" t="n">
        <f aca="false">MAX(0,(L39*(1+Setup!D21/12))-M40)</f>
        <v>0</v>
      </c>
      <c r="M40" s="36" t="n">
        <f aca="false">IF(L39&lt;=0,0,MIN((L39*(1+Setup!D21/12)),IF(ISNUMBER(Setup!E21),Setup!E21,0)+IF((((D39&lt;=0)*(F39&lt;=0)*(H39&lt;=0)*(J39&lt;=0))*(L39&gt;0)),Setup!E14,0)))</f>
        <v>0</v>
      </c>
      <c r="N40" s="36" t="n">
        <f aca="false">MAX(0,(N39*(1+Setup!D22/12))-O40)</f>
        <v>0</v>
      </c>
      <c r="O40" s="36" t="n">
        <f aca="false">IF(N39&lt;=0,0,MIN((N39*(1+Setup!D22/12)),IF(ISNUMBER(Setup!E22),Setup!E22,0)+IF((((D39&lt;=0)*(F39&lt;=0)*(H39&lt;=0)*(J39&lt;=0)*(L39&lt;=0))*(N39&gt;0)),Setup!E14,0)))</f>
        <v>0</v>
      </c>
      <c r="P40" s="36" t="n">
        <f aca="false">MAX(0,(P39*(1+Setup!D23/12))-Q40)</f>
        <v>0</v>
      </c>
      <c r="Q40" s="36" t="n">
        <f aca="false">IF(P39&lt;=0,0,MIN((P39*(1+Setup!D23/12)),IF(ISNUMBER(Setup!E23),Setup!E23,0)+IF((((D39&lt;=0)*(F39&lt;=0)*(H39&lt;=0)*(J39&lt;=0)*(L39&lt;=0)*(N39&lt;=0))*(P39&gt;0)),Setup!E14,0)))</f>
        <v>0</v>
      </c>
      <c r="R40" s="36" t="n">
        <f aca="false">MAX(0,(R39*(1+Setup!D24/12))-S40)</f>
        <v>0</v>
      </c>
      <c r="S40" s="36" t="n">
        <f aca="false">IF(R39&lt;=0,0,MIN((R39*(1+Setup!D24/12)),IF(ISNUMBER(Setup!E24),Setup!E24,0)+IF((((D39&lt;=0)*(F39&lt;=0)*(H39&lt;=0)*(J39&lt;=0)*(L39&lt;=0)*(N39&lt;=0)*(P39&lt;=0))*(R39&gt;0)),Setup!E14,0)))</f>
        <v>0</v>
      </c>
      <c r="T40" s="2"/>
      <c r="U40" s="37" t="n">
        <f aca="false">SUM(D40,F40,H40,J40,L40,N40,P40,R40)</f>
        <v>3197.57444526164</v>
      </c>
      <c r="V40" s="36" t="n">
        <f aca="false">SUM(E40,G40,I40,K40,M40,O40,Q40,S40)</f>
        <v>296</v>
      </c>
      <c r="W40" s="36" t="n">
        <f aca="false">IF(D39&gt;0,D39*Setup!D17/12,0)+IF(F39&gt;0,F39*Setup!D18/12,0)+IF(H39&gt;0,H39*Setup!D19/12,0)+IF(J39&gt;0,J39*Setup!D20/12,0)+IF(L39&gt;0,L39*Setup!D21/12,0)+IF(N39&gt;0,N39*Setup!D22/12,0)+IF(P39&gt;0,P39*Setup!D23/12,0)+IF(R39&gt;0,R39*Setup!D24/12,0)</f>
        <v>35.7171797986021</v>
      </c>
      <c r="X40" s="2"/>
      <c r="Y40" s="2"/>
    </row>
    <row r="41" customFormat="false" ht="18" hidden="false" customHeight="true" outlineLevel="0" collapsed="false">
      <c r="A41" s="2"/>
      <c r="B41" s="34"/>
      <c r="C41" s="35" t="n">
        <v>33</v>
      </c>
      <c r="D41" s="36" t="n">
        <f aca="false">MAX(0,(D40*(1+Setup!D17/12))-E41)</f>
        <v>0</v>
      </c>
      <c r="E41" s="36" t="n">
        <f aca="false">IF(D40&lt;=0,0,MIN((D40*(1+Setup!D17/12)),IF(ISNUMBER(Setup!E17),Setup!E17,0)+IF((D40&gt;0),Setup!E14,0)))</f>
        <v>0</v>
      </c>
      <c r="F41" s="36" t="n">
        <f aca="false">MAX(0,(F40*(1+Setup!D18/12))-G41)</f>
        <v>346.007089090284</v>
      </c>
      <c r="G41" s="36" t="n">
        <f aca="false">IF(F40&lt;=0,0,MIN((F40*(1+Setup!D18/12)),IF(ISNUMBER(Setup!E18),Setup!E18,0)+IF((((D40&lt;=0))*(F40&gt;0)),Setup!E14,0)))</f>
        <v>170</v>
      </c>
      <c r="H41" s="36" t="n">
        <f aca="false">MAX(0,(H40*(1+Setup!D19/12))-I41)</f>
        <v>2587.43274248122</v>
      </c>
      <c r="I41" s="36" t="n">
        <f aca="false">IF(H40&lt;=0,0,MIN((H40*(1+Setup!D19/12)),IF(ISNUMBER(Setup!E19),Setup!E19,0)+IF((((D40&lt;=0)*(F40&lt;=0))*(H40&gt;0)),Setup!E14,0)))</f>
        <v>126</v>
      </c>
      <c r="J41" s="36" t="n">
        <f aca="false">MAX(0,(J40*(1+Setup!D20/12))-K41)</f>
        <v>0</v>
      </c>
      <c r="K41" s="36" t="n">
        <f aca="false">IF(J40&lt;=0,0,MIN((J40*(1+Setup!D20/12)),IF(ISNUMBER(Setup!E20),Setup!E20,0)+IF((((D40&lt;=0)*(F40&lt;=0)*(H40&lt;=0))*(J40&gt;0)),Setup!E14,0)))</f>
        <v>0</v>
      </c>
      <c r="L41" s="36" t="n">
        <f aca="false">MAX(0,(L40*(1+Setup!D21/12))-M41)</f>
        <v>0</v>
      </c>
      <c r="M41" s="36" t="n">
        <f aca="false">IF(L40&lt;=0,0,MIN((L40*(1+Setup!D21/12)),IF(ISNUMBER(Setup!E21),Setup!E21,0)+IF((((D40&lt;=0)*(F40&lt;=0)*(H40&lt;=0)*(J40&lt;=0))*(L40&gt;0)),Setup!E14,0)))</f>
        <v>0</v>
      </c>
      <c r="N41" s="36" t="n">
        <f aca="false">MAX(0,(N40*(1+Setup!D22/12))-O41)</f>
        <v>0</v>
      </c>
      <c r="O41" s="36" t="n">
        <f aca="false">IF(N40&lt;=0,0,MIN((N40*(1+Setup!D22/12)),IF(ISNUMBER(Setup!E22),Setup!E22,0)+IF((((D40&lt;=0)*(F40&lt;=0)*(H40&lt;=0)*(J40&lt;=0)*(L40&lt;=0))*(N40&gt;0)),Setup!E14,0)))</f>
        <v>0</v>
      </c>
      <c r="P41" s="36" t="n">
        <f aca="false">MAX(0,(P40*(1+Setup!D23/12))-Q41)</f>
        <v>0</v>
      </c>
      <c r="Q41" s="36" t="n">
        <f aca="false">IF(P40&lt;=0,0,MIN((P40*(1+Setup!D23/12)),IF(ISNUMBER(Setup!E23),Setup!E23,0)+IF((((D40&lt;=0)*(F40&lt;=0)*(H40&lt;=0)*(J40&lt;=0)*(L40&lt;=0)*(N40&lt;=0))*(P40&gt;0)),Setup!E14,0)))</f>
        <v>0</v>
      </c>
      <c r="R41" s="36" t="n">
        <f aca="false">MAX(0,(R40*(1+Setup!D24/12))-S41)</f>
        <v>0</v>
      </c>
      <c r="S41" s="36" t="n">
        <f aca="false">IF(R40&lt;=0,0,MIN((R40*(1+Setup!D24/12)),IF(ISNUMBER(Setup!E24),Setup!E24,0)+IF((((D40&lt;=0)*(F40&lt;=0)*(H40&lt;=0)*(J40&lt;=0)*(L40&lt;=0)*(N40&lt;=0)*(P40&lt;=0))*(R40&gt;0)),Setup!E14,0)))</f>
        <v>0</v>
      </c>
      <c r="T41" s="2"/>
      <c r="U41" s="37" t="n">
        <f aca="false">SUM(D41,F41,H41,J41,L41,N41,P41,R41)</f>
        <v>2933.43983157151</v>
      </c>
      <c r="V41" s="36" t="n">
        <f aca="false">SUM(E41,G41,I41,K41,M41,O41,Q41,S41)</f>
        <v>296</v>
      </c>
      <c r="W41" s="36" t="n">
        <f aca="false">IF(D40&gt;0,D40*Setup!D17/12,0)+IF(F40&gt;0,F40*Setup!D18/12,0)+IF(H40&gt;0,H40*Setup!D19/12,0)+IF(J40&gt;0,J40*Setup!D20/12,0)+IF(L40&gt;0,L40*Setup!D21/12,0)+IF(N40&gt;0,N40*Setup!D22/12,0)+IF(P40&gt;0,P40*Setup!D23/12,0)+IF(R40&gt;0,R40*Setup!D24/12,0)</f>
        <v>31.8653863098659</v>
      </c>
      <c r="X41" s="2"/>
      <c r="Y41" s="2"/>
    </row>
    <row r="42" customFormat="false" ht="18" hidden="false" customHeight="true" outlineLevel="0" collapsed="false">
      <c r="A42" s="2"/>
      <c r="B42" s="34"/>
      <c r="C42" s="35" t="n">
        <v>34</v>
      </c>
      <c r="D42" s="36" t="n">
        <f aca="false">MAX(0,(D41*(1+Setup!D17/12))-E42)</f>
        <v>0</v>
      </c>
      <c r="E42" s="36" t="n">
        <f aca="false">IF(D41&lt;=0,0,MIN((D41*(1+Setup!D17/12)),IF(ISNUMBER(Setup!E17),Setup!E17,0)+IF((D41&gt;0),Setup!E14,0)))</f>
        <v>0</v>
      </c>
      <c r="F42" s="36" t="n">
        <f aca="false">MAX(0,(F41*(1+Setup!D18/12))-G42)</f>
        <v>182.61005770709</v>
      </c>
      <c r="G42" s="36" t="n">
        <f aca="false">IF(F41&lt;=0,0,MIN((F41*(1+Setup!D18/12)),IF(ISNUMBER(Setup!E18),Setup!E18,0)+IF((((D41&lt;=0))*(F41&gt;0)),Setup!E14,0)))</f>
        <v>170</v>
      </c>
      <c r="H42" s="36" t="n">
        <f aca="false">MAX(0,(H41*(1+Setup!D19/12))-I42)</f>
        <v>2482.77906260669</v>
      </c>
      <c r="I42" s="36" t="n">
        <f aca="false">IF(H41&lt;=0,0,MIN((H41*(1+Setup!D19/12)),IF(ISNUMBER(Setup!E19),Setup!E19,0)+IF((((D41&lt;=0)*(F41&lt;=0))*(H41&gt;0)),Setup!E14,0)))</f>
        <v>126</v>
      </c>
      <c r="J42" s="36" t="n">
        <f aca="false">MAX(0,(J41*(1+Setup!D20/12))-K42)</f>
        <v>0</v>
      </c>
      <c r="K42" s="36" t="n">
        <f aca="false">IF(J41&lt;=0,0,MIN((J41*(1+Setup!D20/12)),IF(ISNUMBER(Setup!E20),Setup!E20,0)+IF((((D41&lt;=0)*(F41&lt;=0)*(H41&lt;=0))*(J41&gt;0)),Setup!E14,0)))</f>
        <v>0</v>
      </c>
      <c r="L42" s="36" t="n">
        <f aca="false">MAX(0,(L41*(1+Setup!D21/12))-M42)</f>
        <v>0</v>
      </c>
      <c r="M42" s="36" t="n">
        <f aca="false">IF(L41&lt;=0,0,MIN((L41*(1+Setup!D21/12)),IF(ISNUMBER(Setup!E21),Setup!E21,0)+IF((((D41&lt;=0)*(F41&lt;=0)*(H41&lt;=0)*(J41&lt;=0))*(L41&gt;0)),Setup!E14,0)))</f>
        <v>0</v>
      </c>
      <c r="N42" s="36" t="n">
        <f aca="false">MAX(0,(N41*(1+Setup!D22/12))-O42)</f>
        <v>0</v>
      </c>
      <c r="O42" s="36" t="n">
        <f aca="false">IF(N41&lt;=0,0,MIN((N41*(1+Setup!D22/12)),IF(ISNUMBER(Setup!E22),Setup!E22,0)+IF((((D41&lt;=0)*(F41&lt;=0)*(H41&lt;=0)*(J41&lt;=0)*(L41&lt;=0))*(N41&gt;0)),Setup!E14,0)))</f>
        <v>0</v>
      </c>
      <c r="P42" s="36" t="n">
        <f aca="false">MAX(0,(P41*(1+Setup!D23/12))-Q42)</f>
        <v>0</v>
      </c>
      <c r="Q42" s="36" t="n">
        <f aca="false">IF(P41&lt;=0,0,MIN((P41*(1+Setup!D23/12)),IF(ISNUMBER(Setup!E23),Setup!E23,0)+IF((((D41&lt;=0)*(F41&lt;=0)*(H41&lt;=0)*(J41&lt;=0)*(L41&lt;=0)*(N41&lt;=0))*(P41&gt;0)),Setup!E14,0)))</f>
        <v>0</v>
      </c>
      <c r="R42" s="36" t="n">
        <f aca="false">MAX(0,(R41*(1+Setup!D24/12))-S42)</f>
        <v>0</v>
      </c>
      <c r="S42" s="36" t="n">
        <f aca="false">IF(R41&lt;=0,0,MIN((R41*(1+Setup!D24/12)),IF(ISNUMBER(Setup!E24),Setup!E24,0)+IF((((D41&lt;=0)*(F41&lt;=0)*(H41&lt;=0)*(J41&lt;=0)*(L41&lt;=0)*(N41&lt;=0)*(P41&lt;=0))*(R41&gt;0)),Setup!E14,0)))</f>
        <v>0</v>
      </c>
      <c r="T42" s="2"/>
      <c r="U42" s="37" t="n">
        <f aca="false">SUM(D42,F42,H42,J42,L42,N42,P42,R42)</f>
        <v>2665.38912031378</v>
      </c>
      <c r="V42" s="36" t="n">
        <f aca="false">SUM(E42,G42,I42,K42,M42,O42,Q42,S42)</f>
        <v>296</v>
      </c>
      <c r="W42" s="36" t="n">
        <f aca="false">IF(D41&gt;0,D41*Setup!D17/12,0)+IF(F41&gt;0,F41*Setup!D18/12,0)+IF(H41&gt;0,H41*Setup!D19/12,0)+IF(J41&gt;0,J41*Setup!D20/12,0)+IF(L41&gt;0,L41*Setup!D21/12,0)+IF(N41&gt;0,N41*Setup!D22/12,0)+IF(P41&gt;0,P41*Setup!D23/12,0)+IF(R41&gt;0,R41*Setup!D24/12,0)</f>
        <v>27.9492887422763</v>
      </c>
      <c r="X42" s="2"/>
      <c r="Y42" s="2"/>
    </row>
    <row r="43" customFormat="false" ht="18" hidden="false" customHeight="true" outlineLevel="0" collapsed="false">
      <c r="A43" s="2"/>
      <c r="B43" s="34"/>
      <c r="C43" s="35" t="n">
        <v>35</v>
      </c>
      <c r="D43" s="36" t="n">
        <f aca="false">MAX(0,(D42*(1+Setup!D17/12))-E43)</f>
        <v>0</v>
      </c>
      <c r="E43" s="36" t="n">
        <f aca="false">IF(D42&lt;=0,0,MIN((D42*(1+Setup!D17/12)),IF(ISNUMBER(Setup!E17),Setup!E17,0)+IF((D42&gt;0),Setup!E14,0)))</f>
        <v>0</v>
      </c>
      <c r="F43" s="36" t="n">
        <f aca="false">MAX(0,(F42*(1+Setup!D18/12))-G43)</f>
        <v>16.0948663083339</v>
      </c>
      <c r="G43" s="36" t="n">
        <f aca="false">IF(F42&lt;=0,0,MIN((F42*(1+Setup!D18/12)),IF(ISNUMBER(Setup!E18),Setup!E18,0)+IF((((D42&lt;=0))*(F42&gt;0)),Setup!E14,0)))</f>
        <v>170</v>
      </c>
      <c r="H43" s="36" t="n">
        <f aca="false">MAX(0,(H42*(1+Setup!D19/12))-I43)</f>
        <v>2377.2619898732</v>
      </c>
      <c r="I43" s="36" t="n">
        <f aca="false">IF(H42&lt;=0,0,MIN((H42*(1+Setup!D19/12)),IF(ISNUMBER(Setup!E19),Setup!E19,0)+IF((((D42&lt;=0)*(F42&lt;=0))*(H42&gt;0)),Setup!E14,0)))</f>
        <v>126</v>
      </c>
      <c r="J43" s="36" t="n">
        <f aca="false">MAX(0,(J42*(1+Setup!D20/12))-K43)</f>
        <v>0</v>
      </c>
      <c r="K43" s="36" t="n">
        <f aca="false">IF(J42&lt;=0,0,MIN((J42*(1+Setup!D20/12)),IF(ISNUMBER(Setup!E20),Setup!E20,0)+IF((((D42&lt;=0)*(F42&lt;=0)*(H42&lt;=0))*(J42&gt;0)),Setup!E14,0)))</f>
        <v>0</v>
      </c>
      <c r="L43" s="36" t="n">
        <f aca="false">MAX(0,(L42*(1+Setup!D21/12))-M43)</f>
        <v>0</v>
      </c>
      <c r="M43" s="36" t="n">
        <f aca="false">IF(L42&lt;=0,0,MIN((L42*(1+Setup!D21/12)),IF(ISNUMBER(Setup!E21),Setup!E21,0)+IF((((D42&lt;=0)*(F42&lt;=0)*(H42&lt;=0)*(J42&lt;=0))*(L42&gt;0)),Setup!E14,0)))</f>
        <v>0</v>
      </c>
      <c r="N43" s="36" t="n">
        <f aca="false">MAX(0,(N42*(1+Setup!D22/12))-O43)</f>
        <v>0</v>
      </c>
      <c r="O43" s="36" t="n">
        <f aca="false">IF(N42&lt;=0,0,MIN((N42*(1+Setup!D22/12)),IF(ISNUMBER(Setup!E22),Setup!E22,0)+IF((((D42&lt;=0)*(F42&lt;=0)*(H42&lt;=0)*(J42&lt;=0)*(L42&lt;=0))*(N42&gt;0)),Setup!E14,0)))</f>
        <v>0</v>
      </c>
      <c r="P43" s="36" t="n">
        <f aca="false">MAX(0,(P42*(1+Setup!D23/12))-Q43)</f>
        <v>0</v>
      </c>
      <c r="Q43" s="36" t="n">
        <f aca="false">IF(P42&lt;=0,0,MIN((P42*(1+Setup!D23/12)),IF(ISNUMBER(Setup!E23),Setup!E23,0)+IF((((D42&lt;=0)*(F42&lt;=0)*(H42&lt;=0)*(J42&lt;=0)*(L42&lt;=0)*(N42&lt;=0))*(P42&gt;0)),Setup!E14,0)))</f>
        <v>0</v>
      </c>
      <c r="R43" s="36" t="n">
        <f aca="false">MAX(0,(R42*(1+Setup!D24/12))-S43)</f>
        <v>0</v>
      </c>
      <c r="S43" s="36" t="n">
        <f aca="false">IF(R42&lt;=0,0,MIN((R42*(1+Setup!D24/12)),IF(ISNUMBER(Setup!E24),Setup!E24,0)+IF((((D42&lt;=0)*(F42&lt;=0)*(H42&lt;=0)*(J42&lt;=0)*(L42&lt;=0)*(N42&lt;=0)*(P42&lt;=0))*(R42&gt;0)),Setup!E14,0)))</f>
        <v>0</v>
      </c>
      <c r="T43" s="2"/>
      <c r="U43" s="37" t="n">
        <f aca="false">SUM(D43,F43,H43,J43,L43,N43,P43,R43)</f>
        <v>2393.35685618153</v>
      </c>
      <c r="V43" s="36" t="n">
        <f aca="false">SUM(E43,G43,I43,K43,M43,O43,Q43,S43)</f>
        <v>296</v>
      </c>
      <c r="W43" s="36" t="n">
        <f aca="false">IF(D42&gt;0,D42*Setup!D17/12,0)+IF(F42&gt;0,F42*Setup!D18/12,0)+IF(H42&gt;0,H42*Setup!D19/12,0)+IF(J42&gt;0,J42*Setup!D20/12,0)+IF(L42&gt;0,L42*Setup!D21/12,0)+IF(N42&gt;0,N42*Setup!D22/12,0)+IF(P42&gt;0,P42*Setup!D23/12,0)+IF(R42&gt;0,R42*Setup!D24/12,0)</f>
        <v>23.9677358677489</v>
      </c>
      <c r="X43" s="2"/>
      <c r="Y43" s="2"/>
    </row>
    <row r="44" customFormat="false" ht="18" hidden="false" customHeight="true" outlineLevel="0" collapsed="false">
      <c r="A44" s="2"/>
      <c r="B44" s="34"/>
      <c r="C44" s="35" t="n">
        <v>36</v>
      </c>
      <c r="D44" s="36" t="n">
        <f aca="false">MAX(0,(D43*(1+Setup!D17/12))-E44)</f>
        <v>0</v>
      </c>
      <c r="E44" s="36" t="n">
        <f aca="false">IF(D43&lt;=0,0,MIN((D43*(1+Setup!D17/12)),IF(ISNUMBER(Setup!E17),Setup!E17,0)+IF((D43&gt;0),Setup!E14,0)))</f>
        <v>0</v>
      </c>
      <c r="F44" s="36" t="n">
        <f aca="false">MAX(0,(F43*(1+Setup!D18/12))-G44)</f>
        <v>0</v>
      </c>
      <c r="G44" s="36" t="n">
        <f aca="false">IF(F43&lt;=0,0,MIN((F43*(1+Setup!D18/12)),IF(ISNUMBER(Setup!E18),Setup!E18,0)+IF((((D43&lt;=0))*(F43&gt;0)),Setup!E14,0)))</f>
        <v>16.4020100070513</v>
      </c>
      <c r="H44" s="36" t="n">
        <f aca="false">MAX(0,(H43*(1+Setup!D19/12))-I44)</f>
        <v>2270.87440128965</v>
      </c>
      <c r="I44" s="36" t="n">
        <f aca="false">IF(H43&lt;=0,0,MIN((H43*(1+Setup!D19/12)),IF(ISNUMBER(Setup!E19),Setup!E19,0)+IF((((D43&lt;=0)*(F43&lt;=0))*(H43&gt;0)),Setup!E14,0)))</f>
        <v>126</v>
      </c>
      <c r="J44" s="36" t="n">
        <f aca="false">MAX(0,(J43*(1+Setup!D20/12))-K44)</f>
        <v>0</v>
      </c>
      <c r="K44" s="36" t="n">
        <f aca="false">IF(J43&lt;=0,0,MIN((J43*(1+Setup!D20/12)),IF(ISNUMBER(Setup!E20),Setup!E20,0)+IF((((D43&lt;=0)*(F43&lt;=0)*(H43&lt;=0))*(J43&gt;0)),Setup!E14,0)))</f>
        <v>0</v>
      </c>
      <c r="L44" s="36" t="n">
        <f aca="false">MAX(0,(L43*(1+Setup!D21/12))-M44)</f>
        <v>0</v>
      </c>
      <c r="M44" s="36" t="n">
        <f aca="false">IF(L43&lt;=0,0,MIN((L43*(1+Setup!D21/12)),IF(ISNUMBER(Setup!E21),Setup!E21,0)+IF((((D43&lt;=0)*(F43&lt;=0)*(H43&lt;=0)*(J43&lt;=0))*(L43&gt;0)),Setup!E14,0)))</f>
        <v>0</v>
      </c>
      <c r="N44" s="36" t="n">
        <f aca="false">MAX(0,(N43*(1+Setup!D22/12))-O44)</f>
        <v>0</v>
      </c>
      <c r="O44" s="36" t="n">
        <f aca="false">IF(N43&lt;=0,0,MIN((N43*(1+Setup!D22/12)),IF(ISNUMBER(Setup!E22),Setup!E22,0)+IF((((D43&lt;=0)*(F43&lt;=0)*(H43&lt;=0)*(J43&lt;=0)*(L43&lt;=0))*(N43&gt;0)),Setup!E14,0)))</f>
        <v>0</v>
      </c>
      <c r="P44" s="36" t="n">
        <f aca="false">MAX(0,(P43*(1+Setup!D23/12))-Q44)</f>
        <v>0</v>
      </c>
      <c r="Q44" s="36" t="n">
        <f aca="false">IF(P43&lt;=0,0,MIN((P43*(1+Setup!D23/12)),IF(ISNUMBER(Setup!E23),Setup!E23,0)+IF((((D43&lt;=0)*(F43&lt;=0)*(H43&lt;=0)*(J43&lt;=0)*(L43&lt;=0)*(N43&lt;=0))*(P43&gt;0)),Setup!E14,0)))</f>
        <v>0</v>
      </c>
      <c r="R44" s="36" t="n">
        <f aca="false">MAX(0,(R43*(1+Setup!D24/12))-S44)</f>
        <v>0</v>
      </c>
      <c r="S44" s="36" t="n">
        <f aca="false">IF(R43&lt;=0,0,MIN((R43*(1+Setup!D24/12)),IF(ISNUMBER(Setup!E24),Setup!E24,0)+IF((((D43&lt;=0)*(F43&lt;=0)*(H43&lt;=0)*(J43&lt;=0)*(L43&lt;=0)*(N43&lt;=0)*(P43&lt;=0))*(R43&gt;0)),Setup!E14,0)))</f>
        <v>0</v>
      </c>
      <c r="T44" s="2"/>
      <c r="U44" s="37" t="n">
        <f aca="false">SUM(D44,F44,H44,J44,L44,N44,P44,R44)</f>
        <v>2270.87440128965</v>
      </c>
      <c r="V44" s="36" t="n">
        <f aca="false">SUM(E44,G44,I44,K44,M44,O44,Q44,S44)</f>
        <v>142.402010007051</v>
      </c>
      <c r="W44" s="36" t="n">
        <f aca="false">IF(D43&gt;0,D43*Setup!D17/12,0)+IF(F43&gt;0,F43*Setup!D18/12,0)+IF(H43&gt;0,H43*Setup!D19/12,0)+IF(J43&gt;0,J43*Setup!D20/12,0)+IF(L43&gt;0,L43*Setup!D21/12,0)+IF(N43&gt;0,N43*Setup!D22/12,0)+IF(P43&gt;0,P43*Setup!D23/12,0)+IF(R43&gt;0,R43*Setup!D24/12,0)</f>
        <v>19.9195551151713</v>
      </c>
      <c r="X44" s="2"/>
      <c r="Y44" s="2"/>
    </row>
    <row r="45" customFormat="false" ht="18" hidden="false" customHeight="true" outlineLevel="0" collapsed="false">
      <c r="A45" s="2"/>
      <c r="B45" s="34"/>
      <c r="C45" s="35" t="n">
        <v>37</v>
      </c>
      <c r="D45" s="36" t="n">
        <f aca="false">MAX(0,(D44*(1+Setup!D17/12))-E45)</f>
        <v>0</v>
      </c>
      <c r="E45" s="36" t="n">
        <f aca="false">IF(D44&lt;=0,0,MIN((D44*(1+Setup!D17/12)),IF(ISNUMBER(Setup!E17),Setup!E17,0)+IF((D44&gt;0),Setup!E14,0)))</f>
        <v>0</v>
      </c>
      <c r="F45" s="36" t="n">
        <f aca="false">MAX(0,(F44*(1+Setup!D18/12))-G45)</f>
        <v>0</v>
      </c>
      <c r="G45" s="36" t="n">
        <f aca="false">IF(F44&lt;=0,0,MIN((F44*(1+Setup!D18/12)),IF(ISNUMBER(Setup!E18),Setup!E18,0)+IF((((D44&lt;=0))*(F44&gt;0)),Setup!E14,0)))</f>
        <v>0</v>
      </c>
      <c r="H45" s="36" t="n">
        <f aca="false">MAX(0,(H44*(1+Setup!D19/12))-I45)</f>
        <v>2063.60911510029</v>
      </c>
      <c r="I45" s="36" t="n">
        <f aca="false">IF(H44&lt;=0,0,MIN((H44*(1+Setup!D19/12)),IF(ISNUMBER(Setup!E19),Setup!E19,0)+IF((((D44&lt;=0)*(F44&lt;=0))*(H44&gt;0)),Setup!E14,0)))</f>
        <v>226</v>
      </c>
      <c r="J45" s="36" t="n">
        <f aca="false">MAX(0,(J44*(1+Setup!D20/12))-K45)</f>
        <v>0</v>
      </c>
      <c r="K45" s="36" t="n">
        <f aca="false">IF(J44&lt;=0,0,MIN((J44*(1+Setup!D20/12)),IF(ISNUMBER(Setup!E20),Setup!E20,0)+IF((((D44&lt;=0)*(F44&lt;=0)*(H44&lt;=0))*(J44&gt;0)),Setup!E14,0)))</f>
        <v>0</v>
      </c>
      <c r="L45" s="36" t="n">
        <f aca="false">MAX(0,(L44*(1+Setup!D21/12))-M45)</f>
        <v>0</v>
      </c>
      <c r="M45" s="36" t="n">
        <f aca="false">IF(L44&lt;=0,0,MIN((L44*(1+Setup!D21/12)),IF(ISNUMBER(Setup!E21),Setup!E21,0)+IF((((D44&lt;=0)*(F44&lt;=0)*(H44&lt;=0)*(J44&lt;=0))*(L44&gt;0)),Setup!E14,0)))</f>
        <v>0</v>
      </c>
      <c r="N45" s="36" t="n">
        <f aca="false">MAX(0,(N44*(1+Setup!D22/12))-O45)</f>
        <v>0</v>
      </c>
      <c r="O45" s="36" t="n">
        <f aca="false">IF(N44&lt;=0,0,MIN((N44*(1+Setup!D22/12)),IF(ISNUMBER(Setup!E22),Setup!E22,0)+IF((((D44&lt;=0)*(F44&lt;=0)*(H44&lt;=0)*(J44&lt;=0)*(L44&lt;=0))*(N44&gt;0)),Setup!E14,0)))</f>
        <v>0</v>
      </c>
      <c r="P45" s="36" t="n">
        <f aca="false">MAX(0,(P44*(1+Setup!D23/12))-Q45)</f>
        <v>0</v>
      </c>
      <c r="Q45" s="36" t="n">
        <f aca="false">IF(P44&lt;=0,0,MIN((P44*(1+Setup!D23/12)),IF(ISNUMBER(Setup!E23),Setup!E23,0)+IF((((D44&lt;=0)*(F44&lt;=0)*(H44&lt;=0)*(J44&lt;=0)*(L44&lt;=0)*(N44&lt;=0))*(P44&gt;0)),Setup!E14,0)))</f>
        <v>0</v>
      </c>
      <c r="R45" s="36" t="n">
        <f aca="false">MAX(0,(R44*(1+Setup!D24/12))-S45)</f>
        <v>0</v>
      </c>
      <c r="S45" s="36" t="n">
        <f aca="false">IF(R44&lt;=0,0,MIN((R44*(1+Setup!D24/12)),IF(ISNUMBER(Setup!E24),Setup!E24,0)+IF((((D44&lt;=0)*(F44&lt;=0)*(H44&lt;=0)*(J44&lt;=0)*(L44&lt;=0)*(N44&lt;=0)*(P44&lt;=0))*(R44&gt;0)),Setup!E14,0)))</f>
        <v>0</v>
      </c>
      <c r="T45" s="2"/>
      <c r="U45" s="37" t="n">
        <f aca="false">SUM(D45,F45,H45,J45,L45,N45,P45,R45)</f>
        <v>2063.60911510029</v>
      </c>
      <c r="V45" s="36" t="n">
        <f aca="false">SUM(E45,G45,I45,K45,M45,O45,Q45,S45)</f>
        <v>226</v>
      </c>
      <c r="W45" s="36" t="n">
        <f aca="false">IF(D44&gt;0,D44*Setup!D17/12,0)+IF(F44&gt;0,F44*Setup!D18/12,0)+IF(H44&gt;0,H44*Setup!D19/12,0)+IF(J44&gt;0,J44*Setup!D20/12,0)+IF(L44&gt;0,L44*Setup!D21/12,0)+IF(N44&gt;0,N44*Setup!D22/12,0)+IF(P44&gt;0,P44*Setup!D23/12,0)+IF(R44&gt;0,R44*Setup!D24/12,0)</f>
        <v>18.7347138106396</v>
      </c>
      <c r="X45" s="2"/>
      <c r="Y45" s="2"/>
    </row>
    <row r="46" customFormat="false" ht="18" hidden="false" customHeight="true" outlineLevel="0" collapsed="false">
      <c r="A46" s="2"/>
      <c r="B46" s="34"/>
      <c r="C46" s="35" t="n">
        <v>38</v>
      </c>
      <c r="D46" s="36" t="n">
        <f aca="false">MAX(0,(D45*(1+Setup!D17/12))-E46)</f>
        <v>0</v>
      </c>
      <c r="E46" s="36" t="n">
        <f aca="false">IF(D45&lt;=0,0,MIN((D45*(1+Setup!D17/12)),IF(ISNUMBER(Setup!E17),Setup!E17,0)+IF((D45&gt;0),Setup!E14,0)))</f>
        <v>0</v>
      </c>
      <c r="F46" s="36" t="n">
        <f aca="false">MAX(0,(F45*(1+Setup!D18/12))-G46)</f>
        <v>0</v>
      </c>
      <c r="G46" s="36" t="n">
        <f aca="false">IF(F45&lt;=0,0,MIN((F45*(1+Setup!D18/12)),IF(ISNUMBER(Setup!E18),Setup!E18,0)+IF((((D45&lt;=0))*(F45&gt;0)),Setup!E14,0)))</f>
        <v>0</v>
      </c>
      <c r="H46" s="36" t="n">
        <f aca="false">MAX(0,(H45*(1+Setup!D19/12))-I46)</f>
        <v>1854.63389029987</v>
      </c>
      <c r="I46" s="36" t="n">
        <f aca="false">IF(H45&lt;=0,0,MIN((H45*(1+Setup!D19/12)),IF(ISNUMBER(Setup!E19),Setup!E19,0)+IF((((D45&lt;=0)*(F45&lt;=0))*(H45&gt;0)),Setup!E14,0)))</f>
        <v>226</v>
      </c>
      <c r="J46" s="36" t="n">
        <f aca="false">MAX(0,(J45*(1+Setup!D20/12))-K46)</f>
        <v>0</v>
      </c>
      <c r="K46" s="36" t="n">
        <f aca="false">IF(J45&lt;=0,0,MIN((J45*(1+Setup!D20/12)),IF(ISNUMBER(Setup!E20),Setup!E20,0)+IF((((D45&lt;=0)*(F45&lt;=0)*(H45&lt;=0))*(J45&gt;0)),Setup!E14,0)))</f>
        <v>0</v>
      </c>
      <c r="L46" s="36" t="n">
        <f aca="false">MAX(0,(L45*(1+Setup!D21/12))-M46)</f>
        <v>0</v>
      </c>
      <c r="M46" s="36" t="n">
        <f aca="false">IF(L45&lt;=0,0,MIN((L45*(1+Setup!D21/12)),IF(ISNUMBER(Setup!E21),Setup!E21,0)+IF((((D45&lt;=0)*(F45&lt;=0)*(H45&lt;=0)*(J45&lt;=0))*(L45&gt;0)),Setup!E14,0)))</f>
        <v>0</v>
      </c>
      <c r="N46" s="36" t="n">
        <f aca="false">MAX(0,(N45*(1+Setup!D22/12))-O46)</f>
        <v>0</v>
      </c>
      <c r="O46" s="36" t="n">
        <f aca="false">IF(N45&lt;=0,0,MIN((N45*(1+Setup!D22/12)),IF(ISNUMBER(Setup!E22),Setup!E22,0)+IF((((D45&lt;=0)*(F45&lt;=0)*(H45&lt;=0)*(J45&lt;=0)*(L45&lt;=0))*(N45&gt;0)),Setup!E14,0)))</f>
        <v>0</v>
      </c>
      <c r="P46" s="36" t="n">
        <f aca="false">MAX(0,(P45*(1+Setup!D23/12))-Q46)</f>
        <v>0</v>
      </c>
      <c r="Q46" s="36" t="n">
        <f aca="false">IF(P45&lt;=0,0,MIN((P45*(1+Setup!D23/12)),IF(ISNUMBER(Setup!E23),Setup!E23,0)+IF((((D45&lt;=0)*(F45&lt;=0)*(H45&lt;=0)*(J45&lt;=0)*(L45&lt;=0)*(N45&lt;=0))*(P45&gt;0)),Setup!E14,0)))</f>
        <v>0</v>
      </c>
      <c r="R46" s="36" t="n">
        <f aca="false">MAX(0,(R45*(1+Setup!D24/12))-S46)</f>
        <v>0</v>
      </c>
      <c r="S46" s="36" t="n">
        <f aca="false">IF(R45&lt;=0,0,MIN((R45*(1+Setup!D24/12)),IF(ISNUMBER(Setup!E24),Setup!E24,0)+IF((((D45&lt;=0)*(F45&lt;=0)*(H45&lt;=0)*(J45&lt;=0)*(L45&lt;=0)*(N45&lt;=0)*(P45&lt;=0))*(R45&gt;0)),Setup!E14,0)))</f>
        <v>0</v>
      </c>
      <c r="T46" s="2"/>
      <c r="U46" s="37" t="n">
        <f aca="false">SUM(D46,F46,H46,J46,L46,N46,P46,R46)</f>
        <v>1854.63389029987</v>
      </c>
      <c r="V46" s="36" t="n">
        <f aca="false">SUM(E46,G46,I46,K46,M46,O46,Q46,S46)</f>
        <v>226</v>
      </c>
      <c r="W46" s="36" t="n">
        <f aca="false">IF(D45&gt;0,D45*Setup!D17/12,0)+IF(F45&gt;0,F45*Setup!D18/12,0)+IF(H45&gt;0,H45*Setup!D19/12,0)+IF(J45&gt;0,J45*Setup!D20/12,0)+IF(L45&gt;0,L45*Setup!D21/12,0)+IF(N45&gt;0,N45*Setup!D22/12,0)+IF(P45&gt;0,P45*Setup!D23/12,0)+IF(R45&gt;0,R45*Setup!D24/12,0)</f>
        <v>17.0247751995774</v>
      </c>
      <c r="X46" s="2"/>
      <c r="Y46" s="2"/>
    </row>
    <row r="47" customFormat="false" ht="18" hidden="false" customHeight="true" outlineLevel="0" collapsed="false">
      <c r="A47" s="2"/>
      <c r="B47" s="34"/>
      <c r="C47" s="35" t="n">
        <v>39</v>
      </c>
      <c r="D47" s="36" t="n">
        <f aca="false">MAX(0,(D46*(1+Setup!D17/12))-E47)</f>
        <v>0</v>
      </c>
      <c r="E47" s="36" t="n">
        <f aca="false">IF(D46&lt;=0,0,MIN((D46*(1+Setup!D17/12)),IF(ISNUMBER(Setup!E17),Setup!E17,0)+IF((D46&gt;0),Setup!E14,0)))</f>
        <v>0</v>
      </c>
      <c r="F47" s="36" t="n">
        <f aca="false">MAX(0,(F46*(1+Setup!D18/12))-G47)</f>
        <v>0</v>
      </c>
      <c r="G47" s="36" t="n">
        <f aca="false">IF(F46&lt;=0,0,MIN((F46*(1+Setup!D18/12)),IF(ISNUMBER(Setup!E18),Setup!E18,0)+IF((((D46&lt;=0))*(F46&gt;0)),Setup!E14,0)))</f>
        <v>0</v>
      </c>
      <c r="H47" s="36" t="n">
        <f aca="false">MAX(0,(H46*(1+Setup!D19/12))-I47)</f>
        <v>1643.93461989484</v>
      </c>
      <c r="I47" s="36" t="n">
        <f aca="false">IF(H46&lt;=0,0,MIN((H46*(1+Setup!D19/12)),IF(ISNUMBER(Setup!E19),Setup!E19,0)+IF((((D46&lt;=0)*(F46&lt;=0))*(H46&gt;0)),Setup!E14,0)))</f>
        <v>226</v>
      </c>
      <c r="J47" s="36" t="n">
        <f aca="false">MAX(0,(J46*(1+Setup!D20/12))-K47)</f>
        <v>0</v>
      </c>
      <c r="K47" s="36" t="n">
        <f aca="false">IF(J46&lt;=0,0,MIN((J46*(1+Setup!D20/12)),IF(ISNUMBER(Setup!E20),Setup!E20,0)+IF((((D46&lt;=0)*(F46&lt;=0)*(H46&lt;=0))*(J46&gt;0)),Setup!E14,0)))</f>
        <v>0</v>
      </c>
      <c r="L47" s="36" t="n">
        <f aca="false">MAX(0,(L46*(1+Setup!D21/12))-M47)</f>
        <v>0</v>
      </c>
      <c r="M47" s="36" t="n">
        <f aca="false">IF(L46&lt;=0,0,MIN((L46*(1+Setup!D21/12)),IF(ISNUMBER(Setup!E21),Setup!E21,0)+IF((((D46&lt;=0)*(F46&lt;=0)*(H46&lt;=0)*(J46&lt;=0))*(L46&gt;0)),Setup!E14,0)))</f>
        <v>0</v>
      </c>
      <c r="N47" s="36" t="n">
        <f aca="false">MAX(0,(N46*(1+Setup!D22/12))-O47)</f>
        <v>0</v>
      </c>
      <c r="O47" s="36" t="n">
        <f aca="false">IF(N46&lt;=0,0,MIN((N46*(1+Setup!D22/12)),IF(ISNUMBER(Setup!E22),Setup!E22,0)+IF((((D46&lt;=0)*(F46&lt;=0)*(H46&lt;=0)*(J46&lt;=0)*(L46&lt;=0))*(N46&gt;0)),Setup!E14,0)))</f>
        <v>0</v>
      </c>
      <c r="P47" s="36" t="n">
        <f aca="false">MAX(0,(P46*(1+Setup!D23/12))-Q47)</f>
        <v>0</v>
      </c>
      <c r="Q47" s="36" t="n">
        <f aca="false">IF(P46&lt;=0,0,MIN((P46*(1+Setup!D23/12)),IF(ISNUMBER(Setup!E23),Setup!E23,0)+IF((((D46&lt;=0)*(F46&lt;=0)*(H46&lt;=0)*(J46&lt;=0)*(L46&lt;=0)*(N46&lt;=0))*(P46&gt;0)),Setup!E14,0)))</f>
        <v>0</v>
      </c>
      <c r="R47" s="36" t="n">
        <f aca="false">MAX(0,(R46*(1+Setup!D24/12))-S47)</f>
        <v>0</v>
      </c>
      <c r="S47" s="36" t="n">
        <f aca="false">IF(R46&lt;=0,0,MIN((R46*(1+Setup!D24/12)),IF(ISNUMBER(Setup!E24),Setup!E24,0)+IF((((D46&lt;=0)*(F46&lt;=0)*(H46&lt;=0)*(J46&lt;=0)*(L46&lt;=0)*(N46&lt;=0)*(P46&lt;=0))*(R46&gt;0)),Setup!E14,0)))</f>
        <v>0</v>
      </c>
      <c r="T47" s="2"/>
      <c r="U47" s="37" t="n">
        <f aca="false">SUM(D47,F47,H47,J47,L47,N47,P47,R47)</f>
        <v>1643.93461989484</v>
      </c>
      <c r="V47" s="36" t="n">
        <f aca="false">SUM(E47,G47,I47,K47,M47,O47,Q47,S47)</f>
        <v>226</v>
      </c>
      <c r="W47" s="36" t="n">
        <f aca="false">IF(D46&gt;0,D46*Setup!D17/12,0)+IF(F46&gt;0,F46*Setup!D18/12,0)+IF(H46&gt;0,H46*Setup!D19/12,0)+IF(J46&gt;0,J46*Setup!D20/12,0)+IF(L46&gt;0,L46*Setup!D21/12,0)+IF(N46&gt;0,N46*Setup!D22/12,0)+IF(P46&gt;0,P46*Setup!D23/12,0)+IF(R46&gt;0,R46*Setup!D24/12,0)</f>
        <v>15.3007295949739</v>
      </c>
      <c r="X47" s="2"/>
      <c r="Y47" s="2"/>
    </row>
    <row r="48" customFormat="false" ht="18" hidden="false" customHeight="true" outlineLevel="0" collapsed="false">
      <c r="A48" s="2"/>
      <c r="B48" s="34"/>
      <c r="C48" s="35" t="n">
        <v>40</v>
      </c>
      <c r="D48" s="36" t="n">
        <f aca="false">MAX(0,(D47*(1+Setup!D17/12))-E48)</f>
        <v>0</v>
      </c>
      <c r="E48" s="36" t="n">
        <f aca="false">IF(D47&lt;=0,0,MIN((D47*(1+Setup!D17/12)),IF(ISNUMBER(Setup!E17),Setup!E17,0)+IF((D47&gt;0),Setup!E14,0)))</f>
        <v>0</v>
      </c>
      <c r="F48" s="36" t="n">
        <f aca="false">MAX(0,(F47*(1+Setup!D18/12))-G48)</f>
        <v>0</v>
      </c>
      <c r="G48" s="36" t="n">
        <f aca="false">IF(F47&lt;=0,0,MIN((F47*(1+Setup!D18/12)),IF(ISNUMBER(Setup!E18),Setup!E18,0)+IF((((D47&lt;=0))*(F47&gt;0)),Setup!E14,0)))</f>
        <v>0</v>
      </c>
      <c r="H48" s="36" t="n">
        <f aca="false">MAX(0,(H47*(1+Setup!D19/12))-I48)</f>
        <v>1431.49708050898</v>
      </c>
      <c r="I48" s="36" t="n">
        <f aca="false">IF(H47&lt;=0,0,MIN((H47*(1+Setup!D19/12)),IF(ISNUMBER(Setup!E19),Setup!E19,0)+IF((((D47&lt;=0)*(F47&lt;=0))*(H47&gt;0)),Setup!E14,0)))</f>
        <v>226</v>
      </c>
      <c r="J48" s="36" t="n">
        <f aca="false">MAX(0,(J47*(1+Setup!D20/12))-K48)</f>
        <v>0</v>
      </c>
      <c r="K48" s="36" t="n">
        <f aca="false">IF(J47&lt;=0,0,MIN((J47*(1+Setup!D20/12)),IF(ISNUMBER(Setup!E20),Setup!E20,0)+IF((((D47&lt;=0)*(F47&lt;=0)*(H47&lt;=0))*(J47&gt;0)),Setup!E14,0)))</f>
        <v>0</v>
      </c>
      <c r="L48" s="36" t="n">
        <f aca="false">MAX(0,(L47*(1+Setup!D21/12))-M48)</f>
        <v>0</v>
      </c>
      <c r="M48" s="36" t="n">
        <f aca="false">IF(L47&lt;=0,0,MIN((L47*(1+Setup!D21/12)),IF(ISNUMBER(Setup!E21),Setup!E21,0)+IF((((D47&lt;=0)*(F47&lt;=0)*(H47&lt;=0)*(J47&lt;=0))*(L47&gt;0)),Setup!E14,0)))</f>
        <v>0</v>
      </c>
      <c r="N48" s="36" t="n">
        <f aca="false">MAX(0,(N47*(1+Setup!D22/12))-O48)</f>
        <v>0</v>
      </c>
      <c r="O48" s="36" t="n">
        <f aca="false">IF(N47&lt;=0,0,MIN((N47*(1+Setup!D22/12)),IF(ISNUMBER(Setup!E22),Setup!E22,0)+IF((((D47&lt;=0)*(F47&lt;=0)*(H47&lt;=0)*(J47&lt;=0)*(L47&lt;=0))*(N47&gt;0)),Setup!E14,0)))</f>
        <v>0</v>
      </c>
      <c r="P48" s="36" t="n">
        <f aca="false">MAX(0,(P47*(1+Setup!D23/12))-Q48)</f>
        <v>0</v>
      </c>
      <c r="Q48" s="36" t="n">
        <f aca="false">IF(P47&lt;=0,0,MIN((P47*(1+Setup!D23/12)),IF(ISNUMBER(Setup!E23),Setup!E23,0)+IF((((D47&lt;=0)*(F47&lt;=0)*(H47&lt;=0)*(J47&lt;=0)*(L47&lt;=0)*(N47&lt;=0))*(P47&gt;0)),Setup!E14,0)))</f>
        <v>0</v>
      </c>
      <c r="R48" s="36" t="n">
        <f aca="false">MAX(0,(R47*(1+Setup!D24/12))-S48)</f>
        <v>0</v>
      </c>
      <c r="S48" s="36" t="n">
        <f aca="false">IF(R47&lt;=0,0,MIN((R47*(1+Setup!D24/12)),IF(ISNUMBER(Setup!E24),Setup!E24,0)+IF((((D47&lt;=0)*(F47&lt;=0)*(H47&lt;=0)*(J47&lt;=0)*(L47&lt;=0)*(N47&lt;=0)*(P47&lt;=0))*(R47&gt;0)),Setup!E14,0)))</f>
        <v>0</v>
      </c>
      <c r="T48" s="2"/>
      <c r="U48" s="37" t="n">
        <f aca="false">SUM(D48,F48,H48,J48,L48,N48,P48,R48)</f>
        <v>1431.49708050898</v>
      </c>
      <c r="V48" s="36" t="n">
        <f aca="false">SUM(E48,G48,I48,K48,M48,O48,Q48,S48)</f>
        <v>226</v>
      </c>
      <c r="W48" s="36" t="n">
        <f aca="false">IF(D47&gt;0,D47*Setup!D17/12,0)+IF(F47&gt;0,F47*Setup!D18/12,0)+IF(H47&gt;0,H47*Setup!D19/12,0)+IF(J47&gt;0,J47*Setup!D20/12,0)+IF(L47&gt;0,L47*Setup!D21/12,0)+IF(N47&gt;0,N47*Setup!D22/12,0)+IF(P47&gt;0,P47*Setup!D23/12,0)+IF(R47&gt;0,R47*Setup!D24/12,0)</f>
        <v>13.5624606141325</v>
      </c>
      <c r="X48" s="2"/>
      <c r="Y48" s="2"/>
    </row>
    <row r="49" customFormat="false" ht="18" hidden="false" customHeight="true" outlineLevel="0" collapsed="false">
      <c r="A49" s="2"/>
      <c r="B49" s="34"/>
      <c r="C49" s="35" t="n">
        <v>41</v>
      </c>
      <c r="D49" s="36" t="n">
        <f aca="false">MAX(0,(D48*(1+Setup!D17/12))-E49)</f>
        <v>0</v>
      </c>
      <c r="E49" s="36" t="n">
        <f aca="false">IF(D48&lt;=0,0,MIN((D48*(1+Setup!D17/12)),IF(ISNUMBER(Setup!E17),Setup!E17,0)+IF((D48&gt;0),Setup!E14,0)))</f>
        <v>0</v>
      </c>
      <c r="F49" s="36" t="n">
        <f aca="false">MAX(0,(F48*(1+Setup!D18/12))-G49)</f>
        <v>0</v>
      </c>
      <c r="G49" s="36" t="n">
        <f aca="false">IF(F48&lt;=0,0,MIN((F48*(1+Setup!D18/12)),IF(ISNUMBER(Setup!E18),Setup!E18,0)+IF((((D48&lt;=0))*(F48&gt;0)),Setup!E14,0)))</f>
        <v>0</v>
      </c>
      <c r="H49" s="36" t="n">
        <f aca="false">MAX(0,(H48*(1+Setup!D19/12))-I49)</f>
        <v>1217.30693142318</v>
      </c>
      <c r="I49" s="36" t="n">
        <f aca="false">IF(H48&lt;=0,0,MIN((H48*(1+Setup!D19/12)),IF(ISNUMBER(Setup!E19),Setup!E19,0)+IF((((D48&lt;=0)*(F48&lt;=0))*(H48&gt;0)),Setup!E14,0)))</f>
        <v>226</v>
      </c>
      <c r="J49" s="36" t="n">
        <f aca="false">MAX(0,(J48*(1+Setup!D20/12))-K49)</f>
        <v>0</v>
      </c>
      <c r="K49" s="36" t="n">
        <f aca="false">IF(J48&lt;=0,0,MIN((J48*(1+Setup!D20/12)),IF(ISNUMBER(Setup!E20),Setup!E20,0)+IF((((D48&lt;=0)*(F48&lt;=0)*(H48&lt;=0))*(J48&gt;0)),Setup!E14,0)))</f>
        <v>0</v>
      </c>
      <c r="L49" s="36" t="n">
        <f aca="false">MAX(0,(L48*(1+Setup!D21/12))-M49)</f>
        <v>0</v>
      </c>
      <c r="M49" s="36" t="n">
        <f aca="false">IF(L48&lt;=0,0,MIN((L48*(1+Setup!D21/12)),IF(ISNUMBER(Setup!E21),Setup!E21,0)+IF((((D48&lt;=0)*(F48&lt;=0)*(H48&lt;=0)*(J48&lt;=0))*(L48&gt;0)),Setup!E14,0)))</f>
        <v>0</v>
      </c>
      <c r="N49" s="36" t="n">
        <f aca="false">MAX(0,(N48*(1+Setup!D22/12))-O49)</f>
        <v>0</v>
      </c>
      <c r="O49" s="36" t="n">
        <f aca="false">IF(N48&lt;=0,0,MIN((N48*(1+Setup!D22/12)),IF(ISNUMBER(Setup!E22),Setup!E22,0)+IF((((D48&lt;=0)*(F48&lt;=0)*(H48&lt;=0)*(J48&lt;=0)*(L48&lt;=0))*(N48&gt;0)),Setup!E14,0)))</f>
        <v>0</v>
      </c>
      <c r="P49" s="36" t="n">
        <f aca="false">MAX(0,(P48*(1+Setup!D23/12))-Q49)</f>
        <v>0</v>
      </c>
      <c r="Q49" s="36" t="n">
        <f aca="false">IF(P48&lt;=0,0,MIN((P48*(1+Setup!D23/12)),IF(ISNUMBER(Setup!E23),Setup!E23,0)+IF((((D48&lt;=0)*(F48&lt;=0)*(H48&lt;=0)*(J48&lt;=0)*(L48&lt;=0)*(N48&lt;=0))*(P48&gt;0)),Setup!E14,0)))</f>
        <v>0</v>
      </c>
      <c r="R49" s="36" t="n">
        <f aca="false">MAX(0,(R48*(1+Setup!D24/12))-S49)</f>
        <v>0</v>
      </c>
      <c r="S49" s="36" t="n">
        <f aca="false">IF(R48&lt;=0,0,MIN((R48*(1+Setup!D24/12)),IF(ISNUMBER(Setup!E24),Setup!E24,0)+IF((((D48&lt;=0)*(F48&lt;=0)*(H48&lt;=0)*(J48&lt;=0)*(L48&lt;=0)*(N48&lt;=0)*(P48&lt;=0))*(R48&gt;0)),Setup!E14,0)))</f>
        <v>0</v>
      </c>
      <c r="T49" s="2"/>
      <c r="U49" s="37" t="n">
        <f aca="false">SUM(D49,F49,H49,J49,L49,N49,P49,R49)</f>
        <v>1217.30693142318</v>
      </c>
      <c r="V49" s="36" t="n">
        <f aca="false">SUM(E49,G49,I49,K49,M49,O49,Q49,S49)</f>
        <v>226</v>
      </c>
      <c r="W49" s="36" t="n">
        <f aca="false">IF(D48&gt;0,D48*Setup!D17/12,0)+IF(F48&gt;0,F48*Setup!D18/12,0)+IF(H48&gt;0,H48*Setup!D19/12,0)+IF(J48&gt;0,J48*Setup!D20/12,0)+IF(L48&gt;0,L48*Setup!D21/12,0)+IF(N48&gt;0,N48*Setup!D22/12,0)+IF(P48&gt;0,P48*Setup!D23/12,0)+IF(R48&gt;0,R48*Setup!D24/12,0)</f>
        <v>11.8098509141991</v>
      </c>
      <c r="X49" s="2"/>
      <c r="Y49" s="2"/>
    </row>
    <row r="50" customFormat="false" ht="18" hidden="false" customHeight="true" outlineLevel="0" collapsed="false">
      <c r="A50" s="2"/>
      <c r="B50" s="34"/>
      <c r="C50" s="35" t="n">
        <v>42</v>
      </c>
      <c r="D50" s="36" t="n">
        <f aca="false">MAX(0,(D49*(1+Setup!D17/12))-E50)</f>
        <v>0</v>
      </c>
      <c r="E50" s="36" t="n">
        <f aca="false">IF(D49&lt;=0,0,MIN((D49*(1+Setup!D17/12)),IF(ISNUMBER(Setup!E17),Setup!E17,0)+IF((D49&gt;0),Setup!E14,0)))</f>
        <v>0</v>
      </c>
      <c r="F50" s="36" t="n">
        <f aca="false">MAX(0,(F49*(1+Setup!D18/12))-G50)</f>
        <v>0</v>
      </c>
      <c r="G50" s="36" t="n">
        <f aca="false">IF(F49&lt;=0,0,MIN((F49*(1+Setup!D18/12)),IF(ISNUMBER(Setup!E18),Setup!E18,0)+IF((((D49&lt;=0))*(F49&gt;0)),Setup!E14,0)))</f>
        <v>0</v>
      </c>
      <c r="H50" s="36" t="n">
        <f aca="false">MAX(0,(H49*(1+Setup!D19/12))-I50)</f>
        <v>1001.34971360742</v>
      </c>
      <c r="I50" s="36" t="n">
        <f aca="false">IF(H49&lt;=0,0,MIN((H49*(1+Setup!D19/12)),IF(ISNUMBER(Setup!E19),Setup!E19,0)+IF((((D49&lt;=0)*(F49&lt;=0))*(H49&gt;0)),Setup!E14,0)))</f>
        <v>226</v>
      </c>
      <c r="J50" s="36" t="n">
        <f aca="false">MAX(0,(J49*(1+Setup!D20/12))-K50)</f>
        <v>0</v>
      </c>
      <c r="K50" s="36" t="n">
        <f aca="false">IF(J49&lt;=0,0,MIN((J49*(1+Setup!D20/12)),IF(ISNUMBER(Setup!E20),Setup!E20,0)+IF((((D49&lt;=0)*(F49&lt;=0)*(H49&lt;=0))*(J49&gt;0)),Setup!E14,0)))</f>
        <v>0</v>
      </c>
      <c r="L50" s="36" t="n">
        <f aca="false">MAX(0,(L49*(1+Setup!D21/12))-M50)</f>
        <v>0</v>
      </c>
      <c r="M50" s="36" t="n">
        <f aca="false">IF(L49&lt;=0,0,MIN((L49*(1+Setup!D21/12)),IF(ISNUMBER(Setup!E21),Setup!E21,0)+IF((((D49&lt;=0)*(F49&lt;=0)*(H49&lt;=0)*(J49&lt;=0))*(L49&gt;0)),Setup!E14,0)))</f>
        <v>0</v>
      </c>
      <c r="N50" s="36" t="n">
        <f aca="false">MAX(0,(N49*(1+Setup!D22/12))-O50)</f>
        <v>0</v>
      </c>
      <c r="O50" s="36" t="n">
        <f aca="false">IF(N49&lt;=0,0,MIN((N49*(1+Setup!D22/12)),IF(ISNUMBER(Setup!E22),Setup!E22,0)+IF((((D49&lt;=0)*(F49&lt;=0)*(H49&lt;=0)*(J49&lt;=0)*(L49&lt;=0))*(N49&gt;0)),Setup!E14,0)))</f>
        <v>0</v>
      </c>
      <c r="P50" s="36" t="n">
        <f aca="false">MAX(0,(P49*(1+Setup!D23/12))-Q50)</f>
        <v>0</v>
      </c>
      <c r="Q50" s="36" t="n">
        <f aca="false">IF(P49&lt;=0,0,MIN((P49*(1+Setup!D23/12)),IF(ISNUMBER(Setup!E23),Setup!E23,0)+IF((((D49&lt;=0)*(F49&lt;=0)*(H49&lt;=0)*(J49&lt;=0)*(L49&lt;=0)*(N49&lt;=0))*(P49&gt;0)),Setup!E14,0)))</f>
        <v>0</v>
      </c>
      <c r="R50" s="36" t="n">
        <f aca="false">MAX(0,(R49*(1+Setup!D24/12))-S50)</f>
        <v>0</v>
      </c>
      <c r="S50" s="36" t="n">
        <f aca="false">IF(R49&lt;=0,0,MIN((R49*(1+Setup!D24/12)),IF(ISNUMBER(Setup!E24),Setup!E24,0)+IF((((D49&lt;=0)*(F49&lt;=0)*(H49&lt;=0)*(J49&lt;=0)*(L49&lt;=0)*(N49&lt;=0)*(P49&lt;=0))*(R49&gt;0)),Setup!E14,0)))</f>
        <v>0</v>
      </c>
      <c r="T50" s="2"/>
      <c r="U50" s="37" t="n">
        <f aca="false">SUM(D50,F50,H50,J50,L50,N50,P50,R50)</f>
        <v>1001.34971360742</v>
      </c>
      <c r="V50" s="36" t="n">
        <f aca="false">SUM(E50,G50,I50,K50,M50,O50,Q50,S50)</f>
        <v>226</v>
      </c>
      <c r="W50" s="36" t="n">
        <f aca="false">IF(D49&gt;0,D49*Setup!D17/12,0)+IF(F49&gt;0,F49*Setup!D18/12,0)+IF(H49&gt;0,H49*Setup!D19/12,0)+IF(J49&gt;0,J49*Setup!D20/12,0)+IF(L49&gt;0,L49*Setup!D21/12,0)+IF(N49&gt;0,N49*Setup!D22/12,0)+IF(P49&gt;0,P49*Setup!D23/12,0)+IF(R49&gt;0,R49*Setup!D24/12,0)</f>
        <v>10.0427821842412</v>
      </c>
      <c r="X50" s="2"/>
      <c r="Y50" s="2"/>
    </row>
    <row r="51" customFormat="false" ht="18" hidden="false" customHeight="true" outlineLevel="0" collapsed="false">
      <c r="A51" s="2"/>
      <c r="B51" s="34"/>
      <c r="C51" s="35" t="n">
        <v>43</v>
      </c>
      <c r="D51" s="36" t="n">
        <f aca="false">MAX(0,(D50*(1+Setup!D17/12))-E51)</f>
        <v>0</v>
      </c>
      <c r="E51" s="36" t="n">
        <f aca="false">IF(D50&lt;=0,0,MIN((D50*(1+Setup!D17/12)),IF(ISNUMBER(Setup!E17),Setup!E17,0)+IF((D50&gt;0),Setup!E14,0)))</f>
        <v>0</v>
      </c>
      <c r="F51" s="36" t="n">
        <f aca="false">MAX(0,(F50*(1+Setup!D18/12))-G51)</f>
        <v>0</v>
      </c>
      <c r="G51" s="36" t="n">
        <f aca="false">IF(F50&lt;=0,0,MIN((F50*(1+Setup!D18/12)),IF(ISNUMBER(Setup!E18),Setup!E18,0)+IF((((D50&lt;=0))*(F50&gt;0)),Setup!E14,0)))</f>
        <v>0</v>
      </c>
      <c r="H51" s="36" t="n">
        <f aca="false">MAX(0,(H50*(1+Setup!D19/12))-I51)</f>
        <v>783.610848744679</v>
      </c>
      <c r="I51" s="36" t="n">
        <f aca="false">IF(H50&lt;=0,0,MIN((H50*(1+Setup!D19/12)),IF(ISNUMBER(Setup!E19),Setup!E19,0)+IF((((D50&lt;=0)*(F50&lt;=0))*(H50&gt;0)),Setup!E14,0)))</f>
        <v>226</v>
      </c>
      <c r="J51" s="36" t="n">
        <f aca="false">MAX(0,(J50*(1+Setup!D20/12))-K51)</f>
        <v>0</v>
      </c>
      <c r="K51" s="36" t="n">
        <f aca="false">IF(J50&lt;=0,0,MIN((J50*(1+Setup!D20/12)),IF(ISNUMBER(Setup!E20),Setup!E20,0)+IF((((D50&lt;=0)*(F50&lt;=0)*(H50&lt;=0))*(J50&gt;0)),Setup!E14,0)))</f>
        <v>0</v>
      </c>
      <c r="L51" s="36" t="n">
        <f aca="false">MAX(0,(L50*(1+Setup!D21/12))-M51)</f>
        <v>0</v>
      </c>
      <c r="M51" s="36" t="n">
        <f aca="false">IF(L50&lt;=0,0,MIN((L50*(1+Setup!D21/12)),IF(ISNUMBER(Setup!E21),Setup!E21,0)+IF((((D50&lt;=0)*(F50&lt;=0)*(H50&lt;=0)*(J50&lt;=0))*(L50&gt;0)),Setup!E14,0)))</f>
        <v>0</v>
      </c>
      <c r="N51" s="36" t="n">
        <f aca="false">MAX(0,(N50*(1+Setup!D22/12))-O51)</f>
        <v>0</v>
      </c>
      <c r="O51" s="36" t="n">
        <f aca="false">IF(N50&lt;=0,0,MIN((N50*(1+Setup!D22/12)),IF(ISNUMBER(Setup!E22),Setup!E22,0)+IF((((D50&lt;=0)*(F50&lt;=0)*(H50&lt;=0)*(J50&lt;=0)*(L50&lt;=0))*(N50&gt;0)),Setup!E14,0)))</f>
        <v>0</v>
      </c>
      <c r="P51" s="36" t="n">
        <f aca="false">MAX(0,(P50*(1+Setup!D23/12))-Q51)</f>
        <v>0</v>
      </c>
      <c r="Q51" s="36" t="n">
        <f aca="false">IF(P50&lt;=0,0,MIN((P50*(1+Setup!D23/12)),IF(ISNUMBER(Setup!E23),Setup!E23,0)+IF((((D50&lt;=0)*(F50&lt;=0)*(H50&lt;=0)*(J50&lt;=0)*(L50&lt;=0)*(N50&lt;=0))*(P50&gt;0)),Setup!E14,0)))</f>
        <v>0</v>
      </c>
      <c r="R51" s="36" t="n">
        <f aca="false">MAX(0,(R50*(1+Setup!D24/12))-S51)</f>
        <v>0</v>
      </c>
      <c r="S51" s="36" t="n">
        <f aca="false">IF(R50&lt;=0,0,MIN((R50*(1+Setup!D24/12)),IF(ISNUMBER(Setup!E24),Setup!E24,0)+IF((((D50&lt;=0)*(F50&lt;=0)*(H50&lt;=0)*(J50&lt;=0)*(L50&lt;=0)*(N50&lt;=0)*(P50&lt;=0))*(R50&gt;0)),Setup!E14,0)))</f>
        <v>0</v>
      </c>
      <c r="T51" s="2"/>
      <c r="U51" s="37" t="n">
        <f aca="false">SUM(D51,F51,H51,J51,L51,N51,P51,R51)</f>
        <v>783.610848744679</v>
      </c>
      <c r="V51" s="36" t="n">
        <f aca="false">SUM(E51,G51,I51,K51,M51,O51,Q51,S51)</f>
        <v>226</v>
      </c>
      <c r="W51" s="36" t="n">
        <f aca="false">IF(D50&gt;0,D50*Setup!D17/12,0)+IF(F50&gt;0,F50*Setup!D18/12,0)+IF(H50&gt;0,H50*Setup!D19/12,0)+IF(J50&gt;0,J50*Setup!D20/12,0)+IF(L50&gt;0,L50*Setup!D21/12,0)+IF(N50&gt;0,N50*Setup!D22/12,0)+IF(P50&gt;0,P50*Setup!D23/12,0)+IF(R50&gt;0,R50*Setup!D24/12,0)</f>
        <v>8.2611351372612</v>
      </c>
      <c r="X51" s="2"/>
      <c r="Y51" s="2"/>
    </row>
    <row r="52" customFormat="false" ht="18" hidden="false" customHeight="true" outlineLevel="0" collapsed="false">
      <c r="A52" s="2"/>
      <c r="B52" s="34"/>
      <c r="C52" s="35" t="n">
        <v>44</v>
      </c>
      <c r="D52" s="36" t="n">
        <f aca="false">MAX(0,(D51*(1+Setup!D17/12))-E52)</f>
        <v>0</v>
      </c>
      <c r="E52" s="36" t="n">
        <f aca="false">IF(D51&lt;=0,0,MIN((D51*(1+Setup!D17/12)),IF(ISNUMBER(Setup!E17),Setup!E17,0)+IF((D51&gt;0),Setup!E14,0)))</f>
        <v>0</v>
      </c>
      <c r="F52" s="36" t="n">
        <f aca="false">MAX(0,(F51*(1+Setup!D18/12))-G52)</f>
        <v>0</v>
      </c>
      <c r="G52" s="36" t="n">
        <f aca="false">IF(F51&lt;=0,0,MIN((F51*(1+Setup!D18/12)),IF(ISNUMBER(Setup!E18),Setup!E18,0)+IF((((D51&lt;=0))*(F51&gt;0)),Setup!E14,0)))</f>
        <v>0</v>
      </c>
      <c r="H52" s="36" t="n">
        <f aca="false">MAX(0,(H51*(1+Setup!D19/12))-I52)</f>
        <v>564.075638246823</v>
      </c>
      <c r="I52" s="36" t="n">
        <f aca="false">IF(H51&lt;=0,0,MIN((H51*(1+Setup!D19/12)),IF(ISNUMBER(Setup!E19),Setup!E19,0)+IF((((D51&lt;=0)*(F51&lt;=0))*(H51&gt;0)),Setup!E14,0)))</f>
        <v>226</v>
      </c>
      <c r="J52" s="36" t="n">
        <f aca="false">MAX(0,(J51*(1+Setup!D20/12))-K52)</f>
        <v>0</v>
      </c>
      <c r="K52" s="36" t="n">
        <f aca="false">IF(J51&lt;=0,0,MIN((J51*(1+Setup!D20/12)),IF(ISNUMBER(Setup!E20),Setup!E20,0)+IF((((D51&lt;=0)*(F51&lt;=0)*(H51&lt;=0))*(J51&gt;0)),Setup!E14,0)))</f>
        <v>0</v>
      </c>
      <c r="L52" s="36" t="n">
        <f aca="false">MAX(0,(L51*(1+Setup!D21/12))-M52)</f>
        <v>0</v>
      </c>
      <c r="M52" s="36" t="n">
        <f aca="false">IF(L51&lt;=0,0,MIN((L51*(1+Setup!D21/12)),IF(ISNUMBER(Setup!E21),Setup!E21,0)+IF((((D51&lt;=0)*(F51&lt;=0)*(H51&lt;=0)*(J51&lt;=0))*(L51&gt;0)),Setup!E14,0)))</f>
        <v>0</v>
      </c>
      <c r="N52" s="36" t="n">
        <f aca="false">MAX(0,(N51*(1+Setup!D22/12))-O52)</f>
        <v>0</v>
      </c>
      <c r="O52" s="36" t="n">
        <f aca="false">IF(N51&lt;=0,0,MIN((N51*(1+Setup!D22/12)),IF(ISNUMBER(Setup!E22),Setup!E22,0)+IF((((D51&lt;=0)*(F51&lt;=0)*(H51&lt;=0)*(J51&lt;=0)*(L51&lt;=0))*(N51&gt;0)),Setup!E14,0)))</f>
        <v>0</v>
      </c>
      <c r="P52" s="36" t="n">
        <f aca="false">MAX(0,(P51*(1+Setup!D23/12))-Q52)</f>
        <v>0</v>
      </c>
      <c r="Q52" s="36" t="n">
        <f aca="false">IF(P51&lt;=0,0,MIN((P51*(1+Setup!D23/12)),IF(ISNUMBER(Setup!E23),Setup!E23,0)+IF((((D51&lt;=0)*(F51&lt;=0)*(H51&lt;=0)*(J51&lt;=0)*(L51&lt;=0)*(N51&lt;=0))*(P51&gt;0)),Setup!E14,0)))</f>
        <v>0</v>
      </c>
      <c r="R52" s="36" t="n">
        <f aca="false">MAX(0,(R51*(1+Setup!D24/12))-S52)</f>
        <v>0</v>
      </c>
      <c r="S52" s="36" t="n">
        <f aca="false">IF(R51&lt;=0,0,MIN((R51*(1+Setup!D24/12)),IF(ISNUMBER(Setup!E24),Setup!E24,0)+IF((((D51&lt;=0)*(F51&lt;=0)*(H51&lt;=0)*(J51&lt;=0)*(L51&lt;=0)*(N51&lt;=0)*(P51&lt;=0))*(R51&gt;0)),Setup!E14,0)))</f>
        <v>0</v>
      </c>
      <c r="T52" s="2"/>
      <c r="U52" s="37" t="n">
        <f aca="false">SUM(D52,F52,H52,J52,L52,N52,P52,R52)</f>
        <v>564.075638246823</v>
      </c>
      <c r="V52" s="36" t="n">
        <f aca="false">SUM(E52,G52,I52,K52,M52,O52,Q52,S52)</f>
        <v>226</v>
      </c>
      <c r="W52" s="36" t="n">
        <f aca="false">IF(D51&gt;0,D51*Setup!D17/12,0)+IF(F51&gt;0,F51*Setup!D18/12,0)+IF(H51&gt;0,H51*Setup!D19/12,0)+IF(J51&gt;0,J51*Setup!D20/12,0)+IF(L51&gt;0,L51*Setup!D21/12,0)+IF(N51&gt;0,N51*Setup!D22/12,0)+IF(P51&gt;0,P51*Setup!D23/12,0)+IF(R51&gt;0,R51*Setup!D24/12,0)</f>
        <v>6.4647895021436</v>
      </c>
      <c r="X52" s="2"/>
      <c r="Y52" s="2"/>
    </row>
    <row r="53" customFormat="false" ht="18" hidden="false" customHeight="true" outlineLevel="0" collapsed="false">
      <c r="A53" s="2"/>
      <c r="B53" s="34"/>
      <c r="C53" s="35" t="n">
        <v>45</v>
      </c>
      <c r="D53" s="36" t="n">
        <f aca="false">MAX(0,(D52*(1+Setup!D17/12))-E53)</f>
        <v>0</v>
      </c>
      <c r="E53" s="36" t="n">
        <f aca="false">IF(D52&lt;=0,0,MIN((D52*(1+Setup!D17/12)),IF(ISNUMBER(Setup!E17),Setup!E17,0)+IF((D52&gt;0),Setup!E14,0)))</f>
        <v>0</v>
      </c>
      <c r="F53" s="36" t="n">
        <f aca="false">MAX(0,(F52*(1+Setup!D18/12))-G53)</f>
        <v>0</v>
      </c>
      <c r="G53" s="36" t="n">
        <f aca="false">IF(F52&lt;=0,0,MIN((F52*(1+Setup!D18/12)),IF(ISNUMBER(Setup!E18),Setup!E18,0)+IF((((D52&lt;=0))*(F52&gt;0)),Setup!E14,0)))</f>
        <v>0</v>
      </c>
      <c r="H53" s="36" t="n">
        <f aca="false">MAX(0,(H52*(1+Setup!D19/12))-I53)</f>
        <v>342.729262262359</v>
      </c>
      <c r="I53" s="36" t="n">
        <f aca="false">IF(H52&lt;=0,0,MIN((H52*(1+Setup!D19/12)),IF(ISNUMBER(Setup!E19),Setup!E19,0)+IF((((D52&lt;=0)*(F52&lt;=0))*(H52&gt;0)),Setup!E14,0)))</f>
        <v>226</v>
      </c>
      <c r="J53" s="36" t="n">
        <f aca="false">MAX(0,(J52*(1+Setup!D20/12))-K53)</f>
        <v>0</v>
      </c>
      <c r="K53" s="36" t="n">
        <f aca="false">IF(J52&lt;=0,0,MIN((J52*(1+Setup!D20/12)),IF(ISNUMBER(Setup!E20),Setup!E20,0)+IF((((D52&lt;=0)*(F52&lt;=0)*(H52&lt;=0))*(J52&gt;0)),Setup!E14,0)))</f>
        <v>0</v>
      </c>
      <c r="L53" s="36" t="n">
        <f aca="false">MAX(0,(L52*(1+Setup!D21/12))-M53)</f>
        <v>0</v>
      </c>
      <c r="M53" s="36" t="n">
        <f aca="false">IF(L52&lt;=0,0,MIN((L52*(1+Setup!D21/12)),IF(ISNUMBER(Setup!E21),Setup!E21,0)+IF((((D52&lt;=0)*(F52&lt;=0)*(H52&lt;=0)*(J52&lt;=0))*(L52&gt;0)),Setup!E14,0)))</f>
        <v>0</v>
      </c>
      <c r="N53" s="36" t="n">
        <f aca="false">MAX(0,(N52*(1+Setup!D22/12))-O53)</f>
        <v>0</v>
      </c>
      <c r="O53" s="36" t="n">
        <f aca="false">IF(N52&lt;=0,0,MIN((N52*(1+Setup!D22/12)),IF(ISNUMBER(Setup!E22),Setup!E22,0)+IF((((D52&lt;=0)*(F52&lt;=0)*(H52&lt;=0)*(J52&lt;=0)*(L52&lt;=0))*(N52&gt;0)),Setup!E14,0)))</f>
        <v>0</v>
      </c>
      <c r="P53" s="36" t="n">
        <f aca="false">MAX(0,(P52*(1+Setup!D23/12))-Q53)</f>
        <v>0</v>
      </c>
      <c r="Q53" s="36" t="n">
        <f aca="false">IF(P52&lt;=0,0,MIN((P52*(1+Setup!D23/12)),IF(ISNUMBER(Setup!E23),Setup!E23,0)+IF((((D52&lt;=0)*(F52&lt;=0)*(H52&lt;=0)*(J52&lt;=0)*(L52&lt;=0)*(N52&lt;=0))*(P52&gt;0)),Setup!E14,0)))</f>
        <v>0</v>
      </c>
      <c r="R53" s="36" t="n">
        <f aca="false">MAX(0,(R52*(1+Setup!D24/12))-S53)</f>
        <v>0</v>
      </c>
      <c r="S53" s="36" t="n">
        <f aca="false">IF(R52&lt;=0,0,MIN((R52*(1+Setup!D24/12)),IF(ISNUMBER(Setup!E24),Setup!E24,0)+IF((((D52&lt;=0)*(F52&lt;=0)*(H52&lt;=0)*(J52&lt;=0)*(L52&lt;=0)*(N52&lt;=0)*(P52&lt;=0))*(R52&gt;0)),Setup!E14,0)))</f>
        <v>0</v>
      </c>
      <c r="T53" s="2"/>
      <c r="U53" s="37" t="n">
        <f aca="false">SUM(D53,F53,H53,J53,L53,N53,P53,R53)</f>
        <v>342.729262262359</v>
      </c>
      <c r="V53" s="36" t="n">
        <f aca="false">SUM(E53,G53,I53,K53,M53,O53,Q53,S53)</f>
        <v>226</v>
      </c>
      <c r="W53" s="36" t="n">
        <f aca="false">IF(D52&gt;0,D52*Setup!D17/12,0)+IF(F52&gt;0,F52*Setup!D18/12,0)+IF(H52&gt;0,H52*Setup!D19/12,0)+IF(J52&gt;0,J52*Setup!D20/12,0)+IF(L52&gt;0,L52*Setup!D21/12,0)+IF(N52&gt;0,N52*Setup!D22/12,0)+IF(P52&gt;0,P52*Setup!D23/12,0)+IF(R52&gt;0,R52*Setup!D24/12,0)</f>
        <v>4.65362401553629</v>
      </c>
      <c r="X53" s="2"/>
      <c r="Y53" s="2"/>
    </row>
    <row r="54" customFormat="false" ht="18" hidden="false" customHeight="true" outlineLevel="0" collapsed="false">
      <c r="A54" s="2"/>
      <c r="B54" s="34"/>
      <c r="C54" s="35" t="n">
        <v>46</v>
      </c>
      <c r="D54" s="36" t="n">
        <f aca="false">MAX(0,(D53*(1+Setup!D17/12))-E54)</f>
        <v>0</v>
      </c>
      <c r="E54" s="36" t="n">
        <f aca="false">IF(D53&lt;=0,0,MIN((D53*(1+Setup!D17/12)),IF(ISNUMBER(Setup!E17),Setup!E17,0)+IF((D53&gt;0),Setup!E14,0)))</f>
        <v>0</v>
      </c>
      <c r="F54" s="36" t="n">
        <f aca="false">MAX(0,(F53*(1+Setup!D18/12))-G54)</f>
        <v>0</v>
      </c>
      <c r="G54" s="36" t="n">
        <f aca="false">IF(F53&lt;=0,0,MIN((F53*(1+Setup!D18/12)),IF(ISNUMBER(Setup!E18),Setup!E18,0)+IF((((D53&lt;=0))*(F53&gt;0)),Setup!E14,0)))</f>
        <v>0</v>
      </c>
      <c r="H54" s="36" t="n">
        <f aca="false">MAX(0,(H53*(1+Setup!D19/12))-I54)</f>
        <v>119.556778676023</v>
      </c>
      <c r="I54" s="36" t="n">
        <f aca="false">IF(H53&lt;=0,0,MIN((H53*(1+Setup!D19/12)),IF(ISNUMBER(Setup!E19),Setup!E19,0)+IF((((D53&lt;=0)*(F53&lt;=0))*(H53&gt;0)),Setup!E14,0)))</f>
        <v>226</v>
      </c>
      <c r="J54" s="36" t="n">
        <f aca="false">MAX(0,(J53*(1+Setup!D20/12))-K54)</f>
        <v>0</v>
      </c>
      <c r="K54" s="36" t="n">
        <f aca="false">IF(J53&lt;=0,0,MIN((J53*(1+Setup!D20/12)),IF(ISNUMBER(Setup!E20),Setup!E20,0)+IF((((D53&lt;=0)*(F53&lt;=0)*(H53&lt;=0))*(J53&gt;0)),Setup!E14,0)))</f>
        <v>0</v>
      </c>
      <c r="L54" s="36" t="n">
        <f aca="false">MAX(0,(L53*(1+Setup!D21/12))-M54)</f>
        <v>0</v>
      </c>
      <c r="M54" s="36" t="n">
        <f aca="false">IF(L53&lt;=0,0,MIN((L53*(1+Setup!D21/12)),IF(ISNUMBER(Setup!E21),Setup!E21,0)+IF((((D53&lt;=0)*(F53&lt;=0)*(H53&lt;=0)*(J53&lt;=0))*(L53&gt;0)),Setup!E14,0)))</f>
        <v>0</v>
      </c>
      <c r="N54" s="36" t="n">
        <f aca="false">MAX(0,(N53*(1+Setup!D22/12))-O54)</f>
        <v>0</v>
      </c>
      <c r="O54" s="36" t="n">
        <f aca="false">IF(N53&lt;=0,0,MIN((N53*(1+Setup!D22/12)),IF(ISNUMBER(Setup!E22),Setup!E22,0)+IF((((D53&lt;=0)*(F53&lt;=0)*(H53&lt;=0)*(J53&lt;=0)*(L53&lt;=0))*(N53&gt;0)),Setup!E14,0)))</f>
        <v>0</v>
      </c>
      <c r="P54" s="36" t="n">
        <f aca="false">MAX(0,(P53*(1+Setup!D23/12))-Q54)</f>
        <v>0</v>
      </c>
      <c r="Q54" s="36" t="n">
        <f aca="false">IF(P53&lt;=0,0,MIN((P53*(1+Setup!D23/12)),IF(ISNUMBER(Setup!E23),Setup!E23,0)+IF((((D53&lt;=0)*(F53&lt;=0)*(H53&lt;=0)*(J53&lt;=0)*(L53&lt;=0)*(N53&lt;=0))*(P53&gt;0)),Setup!E14,0)))</f>
        <v>0</v>
      </c>
      <c r="R54" s="36" t="n">
        <f aca="false">MAX(0,(R53*(1+Setup!D24/12))-S54)</f>
        <v>0</v>
      </c>
      <c r="S54" s="36" t="n">
        <f aca="false">IF(R53&lt;=0,0,MIN((R53*(1+Setup!D24/12)),IF(ISNUMBER(Setup!E24),Setup!E24,0)+IF((((D53&lt;=0)*(F53&lt;=0)*(H53&lt;=0)*(J53&lt;=0)*(L53&lt;=0)*(N53&lt;=0)*(P53&lt;=0))*(R53&gt;0)),Setup!E14,0)))</f>
        <v>0</v>
      </c>
      <c r="T54" s="2"/>
      <c r="U54" s="37" t="n">
        <f aca="false">SUM(D54,F54,H54,J54,L54,N54,P54,R54)</f>
        <v>119.556778676023</v>
      </c>
      <c r="V54" s="36" t="n">
        <f aca="false">SUM(E54,G54,I54,K54,M54,O54,Q54,S54)</f>
        <v>226</v>
      </c>
      <c r="W54" s="36" t="n">
        <f aca="false">IF(D53&gt;0,D53*Setup!D17/12,0)+IF(F53&gt;0,F53*Setup!D18/12,0)+IF(H53&gt;0,H53*Setup!D19/12,0)+IF(J53&gt;0,J53*Setup!D20/12,0)+IF(L53&gt;0,L53*Setup!D21/12,0)+IF(N53&gt;0,N53*Setup!D22/12,0)+IF(P53&gt;0,P53*Setup!D23/12,0)+IF(R53&gt;0,R53*Setup!D24/12,0)</f>
        <v>2.82751641366446</v>
      </c>
      <c r="X54" s="2"/>
      <c r="Y54" s="2"/>
    </row>
    <row r="55" customFormat="false" ht="18" hidden="false" customHeight="true" outlineLevel="0" collapsed="false">
      <c r="A55" s="2"/>
      <c r="B55" s="34"/>
      <c r="C55" s="35" t="n">
        <v>47</v>
      </c>
      <c r="D55" s="36" t="n">
        <f aca="false">MAX(0,(D54*(1+Setup!D17/12))-E55)</f>
        <v>0</v>
      </c>
      <c r="E55" s="36" t="n">
        <f aca="false">IF(D54&lt;=0,0,MIN((D54*(1+Setup!D17/12)),IF(ISNUMBER(Setup!E17),Setup!E17,0)+IF((D54&gt;0),Setup!E14,0)))</f>
        <v>0</v>
      </c>
      <c r="F55" s="36" t="n">
        <f aca="false">MAX(0,(F54*(1+Setup!D18/12))-G55)</f>
        <v>0</v>
      </c>
      <c r="G55" s="36" t="n">
        <f aca="false">IF(F54&lt;=0,0,MIN((F54*(1+Setup!D18/12)),IF(ISNUMBER(Setup!E18),Setup!E18,0)+IF((((D54&lt;=0))*(F54&gt;0)),Setup!E14,0)))</f>
        <v>0</v>
      </c>
      <c r="H55" s="36" t="n">
        <f aca="false">MAX(0,(H54*(1+Setup!D19/12))-I55)</f>
        <v>0</v>
      </c>
      <c r="I55" s="36" t="n">
        <f aca="false">IF(H54&lt;=0,0,MIN((H54*(1+Setup!D19/12)),IF(ISNUMBER(Setup!E19),Setup!E19,0)+IF((((D54&lt;=0)*(F54&lt;=0))*(H54&gt;0)),Setup!E14,0)))</f>
        <v>120.543122100101</v>
      </c>
      <c r="J55" s="36" t="n">
        <f aca="false">MAX(0,(J54*(1+Setup!D20/12))-K55)</f>
        <v>0</v>
      </c>
      <c r="K55" s="36" t="n">
        <f aca="false">IF(J54&lt;=0,0,MIN((J54*(1+Setup!D20/12)),IF(ISNUMBER(Setup!E20),Setup!E20,0)+IF((((D54&lt;=0)*(F54&lt;=0)*(H54&lt;=0))*(J54&gt;0)),Setup!E14,0)))</f>
        <v>0</v>
      </c>
      <c r="L55" s="36" t="n">
        <f aca="false">MAX(0,(L54*(1+Setup!D21/12))-M55)</f>
        <v>0</v>
      </c>
      <c r="M55" s="36" t="n">
        <f aca="false">IF(L54&lt;=0,0,MIN((L54*(1+Setup!D21/12)),IF(ISNUMBER(Setup!E21),Setup!E21,0)+IF((((D54&lt;=0)*(F54&lt;=0)*(H54&lt;=0)*(J54&lt;=0))*(L54&gt;0)),Setup!E14,0)))</f>
        <v>0</v>
      </c>
      <c r="N55" s="36" t="n">
        <f aca="false">MAX(0,(N54*(1+Setup!D22/12))-O55)</f>
        <v>0</v>
      </c>
      <c r="O55" s="36" t="n">
        <f aca="false">IF(N54&lt;=0,0,MIN((N54*(1+Setup!D22/12)),IF(ISNUMBER(Setup!E22),Setup!E22,0)+IF((((D54&lt;=0)*(F54&lt;=0)*(H54&lt;=0)*(J54&lt;=0)*(L54&lt;=0))*(N54&gt;0)),Setup!E14,0)))</f>
        <v>0</v>
      </c>
      <c r="P55" s="36" t="n">
        <f aca="false">MAX(0,(P54*(1+Setup!D23/12))-Q55)</f>
        <v>0</v>
      </c>
      <c r="Q55" s="36" t="n">
        <f aca="false">IF(P54&lt;=0,0,MIN((P54*(1+Setup!D23/12)),IF(ISNUMBER(Setup!E23),Setup!E23,0)+IF((((D54&lt;=0)*(F54&lt;=0)*(H54&lt;=0)*(J54&lt;=0)*(L54&lt;=0)*(N54&lt;=0))*(P54&gt;0)),Setup!E14,0)))</f>
        <v>0</v>
      </c>
      <c r="R55" s="36" t="n">
        <f aca="false">MAX(0,(R54*(1+Setup!D24/12))-S55)</f>
        <v>0</v>
      </c>
      <c r="S55" s="36" t="n">
        <f aca="false">IF(R54&lt;=0,0,MIN((R54*(1+Setup!D24/12)),IF(ISNUMBER(Setup!E24),Setup!E24,0)+IF((((D54&lt;=0)*(F54&lt;=0)*(H54&lt;=0)*(J54&lt;=0)*(L54&lt;=0)*(N54&lt;=0)*(P54&lt;=0))*(R54&gt;0)),Setup!E14,0)))</f>
        <v>0</v>
      </c>
      <c r="T55" s="2"/>
      <c r="U55" s="37" t="n">
        <f aca="false">SUM(D55,F55,H55,J55,L55,N55,P55,R55)</f>
        <v>0</v>
      </c>
      <c r="V55" s="36" t="n">
        <f aca="false">SUM(E55,G55,I55,K55,M55,O55,Q55,S55)</f>
        <v>120.543122100101</v>
      </c>
      <c r="W55" s="36" t="n">
        <f aca="false">IF(D54&gt;0,D54*Setup!D17/12,0)+IF(F54&gt;0,F54*Setup!D18/12,0)+IF(H54&gt;0,H54*Setup!D19/12,0)+IF(J54&gt;0,J54*Setup!D20/12,0)+IF(L54&gt;0,L54*Setup!D21/12,0)+IF(N54&gt;0,N54*Setup!D22/12,0)+IF(P54&gt;0,P54*Setup!D23/12,0)+IF(R54&gt;0,R54*Setup!D24/12,0)</f>
        <v>0.986343424077193</v>
      </c>
      <c r="X55" s="2"/>
      <c r="Y55" s="2"/>
    </row>
    <row r="56" customFormat="false" ht="18" hidden="false" customHeight="true" outlineLevel="0" collapsed="false">
      <c r="A56" s="2"/>
      <c r="B56" s="34"/>
      <c r="C56" s="35" t="n">
        <v>48</v>
      </c>
      <c r="D56" s="36" t="n">
        <f aca="false">MAX(0,(D55*(1+Setup!D17/12))-E56)</f>
        <v>0</v>
      </c>
      <c r="E56" s="36" t="n">
        <f aca="false">IF(D55&lt;=0,0,MIN((D55*(1+Setup!D17/12)),IF(ISNUMBER(Setup!E17),Setup!E17,0)+IF((D55&gt;0),Setup!E14,0)))</f>
        <v>0</v>
      </c>
      <c r="F56" s="36" t="n">
        <f aca="false">MAX(0,(F55*(1+Setup!D18/12))-G56)</f>
        <v>0</v>
      </c>
      <c r="G56" s="36" t="n">
        <f aca="false">IF(F55&lt;=0,0,MIN((F55*(1+Setup!D18/12)),IF(ISNUMBER(Setup!E18),Setup!E18,0)+IF((((D55&lt;=0))*(F55&gt;0)),Setup!E14,0)))</f>
        <v>0</v>
      </c>
      <c r="H56" s="36" t="n">
        <f aca="false">MAX(0,(H55*(1+Setup!D19/12))-I56)</f>
        <v>0</v>
      </c>
      <c r="I56" s="36" t="n">
        <f aca="false">IF(H55&lt;=0,0,MIN((H55*(1+Setup!D19/12)),IF(ISNUMBER(Setup!E19),Setup!E19,0)+IF((((D55&lt;=0)*(F55&lt;=0))*(H55&gt;0)),Setup!E14,0)))</f>
        <v>0</v>
      </c>
      <c r="J56" s="36" t="n">
        <f aca="false">MAX(0,(J55*(1+Setup!D20/12))-K56)</f>
        <v>0</v>
      </c>
      <c r="K56" s="36" t="n">
        <f aca="false">IF(J55&lt;=0,0,MIN((J55*(1+Setup!D20/12)),IF(ISNUMBER(Setup!E20),Setup!E20,0)+IF((((D55&lt;=0)*(F55&lt;=0)*(H55&lt;=0))*(J55&gt;0)),Setup!E14,0)))</f>
        <v>0</v>
      </c>
      <c r="L56" s="36" t="n">
        <f aca="false">MAX(0,(L55*(1+Setup!D21/12))-M56)</f>
        <v>0</v>
      </c>
      <c r="M56" s="36" t="n">
        <f aca="false">IF(L55&lt;=0,0,MIN((L55*(1+Setup!D21/12)),IF(ISNUMBER(Setup!E21),Setup!E21,0)+IF((((D55&lt;=0)*(F55&lt;=0)*(H55&lt;=0)*(J55&lt;=0))*(L55&gt;0)),Setup!E14,0)))</f>
        <v>0</v>
      </c>
      <c r="N56" s="36" t="n">
        <f aca="false">MAX(0,(N55*(1+Setup!D22/12))-O56)</f>
        <v>0</v>
      </c>
      <c r="O56" s="36" t="n">
        <f aca="false">IF(N55&lt;=0,0,MIN((N55*(1+Setup!D22/12)),IF(ISNUMBER(Setup!E22),Setup!E22,0)+IF((((D55&lt;=0)*(F55&lt;=0)*(H55&lt;=0)*(J55&lt;=0)*(L55&lt;=0))*(N55&gt;0)),Setup!E14,0)))</f>
        <v>0</v>
      </c>
      <c r="P56" s="36" t="n">
        <f aca="false">MAX(0,(P55*(1+Setup!D23/12))-Q56)</f>
        <v>0</v>
      </c>
      <c r="Q56" s="36" t="n">
        <f aca="false">IF(P55&lt;=0,0,MIN((P55*(1+Setup!D23/12)),IF(ISNUMBER(Setup!E23),Setup!E23,0)+IF((((D55&lt;=0)*(F55&lt;=0)*(H55&lt;=0)*(J55&lt;=0)*(L55&lt;=0)*(N55&lt;=0))*(P55&gt;0)),Setup!E14,0)))</f>
        <v>0</v>
      </c>
      <c r="R56" s="36" t="n">
        <f aca="false">MAX(0,(R55*(1+Setup!D24/12))-S56)</f>
        <v>0</v>
      </c>
      <c r="S56" s="36" t="n">
        <f aca="false">IF(R55&lt;=0,0,MIN((R55*(1+Setup!D24/12)),IF(ISNUMBER(Setup!E24),Setup!E24,0)+IF((((D55&lt;=0)*(F55&lt;=0)*(H55&lt;=0)*(J55&lt;=0)*(L55&lt;=0)*(N55&lt;=0)*(P55&lt;=0))*(R55&gt;0)),Setup!E14,0)))</f>
        <v>0</v>
      </c>
      <c r="T56" s="2"/>
      <c r="U56" s="37" t="n">
        <f aca="false">SUM(D56,F56,H56,J56,L56,N56,P56,R56)</f>
        <v>0</v>
      </c>
      <c r="V56" s="36" t="n">
        <f aca="false">SUM(E56,G56,I56,K56,M56,O56,Q56,S56)</f>
        <v>0</v>
      </c>
      <c r="W56" s="36" t="n">
        <f aca="false">IF(D55&gt;0,D55*Setup!D17/12,0)+IF(F55&gt;0,F55*Setup!D18/12,0)+IF(H55&gt;0,H55*Setup!D19/12,0)+IF(J55&gt;0,J55*Setup!D20/12,0)+IF(L55&gt;0,L55*Setup!D21/12,0)+IF(N55&gt;0,N55*Setup!D22/12,0)+IF(P55&gt;0,P55*Setup!D23/12,0)+IF(R55&gt;0,R55*Setup!D24/12,0)</f>
        <v>0</v>
      </c>
      <c r="X56" s="2"/>
      <c r="Y56" s="2"/>
    </row>
    <row r="57" customFormat="false" ht="18" hidden="false" customHeight="true" outlineLevel="0" collapsed="false">
      <c r="A57" s="2"/>
      <c r="B57" s="34"/>
      <c r="C57" s="35" t="n">
        <v>49</v>
      </c>
      <c r="D57" s="36" t="n">
        <f aca="false">MAX(0,(D56*(1+Setup!D17/12))-E57)</f>
        <v>0</v>
      </c>
      <c r="E57" s="36" t="n">
        <f aca="false">IF(D56&lt;=0,0,MIN((D56*(1+Setup!D17/12)),IF(ISNUMBER(Setup!E17),Setup!E17,0)+IF((D56&gt;0),Setup!E14,0)))</f>
        <v>0</v>
      </c>
      <c r="F57" s="36" t="n">
        <f aca="false">MAX(0,(F56*(1+Setup!D18/12))-G57)</f>
        <v>0</v>
      </c>
      <c r="G57" s="36" t="n">
        <f aca="false">IF(F56&lt;=0,0,MIN((F56*(1+Setup!D18/12)),IF(ISNUMBER(Setup!E18),Setup!E18,0)+IF((((D56&lt;=0))*(F56&gt;0)),Setup!E14,0)))</f>
        <v>0</v>
      </c>
      <c r="H57" s="36" t="n">
        <f aca="false">MAX(0,(H56*(1+Setup!D19/12))-I57)</f>
        <v>0</v>
      </c>
      <c r="I57" s="36" t="n">
        <f aca="false">IF(H56&lt;=0,0,MIN((H56*(1+Setup!D19/12)),IF(ISNUMBER(Setup!E19),Setup!E19,0)+IF((((D56&lt;=0)*(F56&lt;=0))*(H56&gt;0)),Setup!E14,0)))</f>
        <v>0</v>
      </c>
      <c r="J57" s="36" t="n">
        <f aca="false">MAX(0,(J56*(1+Setup!D20/12))-K57)</f>
        <v>0</v>
      </c>
      <c r="K57" s="36" t="n">
        <f aca="false">IF(J56&lt;=0,0,MIN((J56*(1+Setup!D20/12)),IF(ISNUMBER(Setup!E20),Setup!E20,0)+IF((((D56&lt;=0)*(F56&lt;=0)*(H56&lt;=0))*(J56&gt;0)),Setup!E14,0)))</f>
        <v>0</v>
      </c>
      <c r="L57" s="36" t="n">
        <f aca="false">MAX(0,(L56*(1+Setup!D21/12))-M57)</f>
        <v>0</v>
      </c>
      <c r="M57" s="36" t="n">
        <f aca="false">IF(L56&lt;=0,0,MIN((L56*(1+Setup!D21/12)),IF(ISNUMBER(Setup!E21),Setup!E21,0)+IF((((D56&lt;=0)*(F56&lt;=0)*(H56&lt;=0)*(J56&lt;=0))*(L56&gt;0)),Setup!E14,0)))</f>
        <v>0</v>
      </c>
      <c r="N57" s="36" t="n">
        <f aca="false">MAX(0,(N56*(1+Setup!D22/12))-O57)</f>
        <v>0</v>
      </c>
      <c r="O57" s="36" t="n">
        <f aca="false">IF(N56&lt;=0,0,MIN((N56*(1+Setup!D22/12)),IF(ISNUMBER(Setup!E22),Setup!E22,0)+IF((((D56&lt;=0)*(F56&lt;=0)*(H56&lt;=0)*(J56&lt;=0)*(L56&lt;=0))*(N56&gt;0)),Setup!E14,0)))</f>
        <v>0</v>
      </c>
      <c r="P57" s="36" t="n">
        <f aca="false">MAX(0,(P56*(1+Setup!D23/12))-Q57)</f>
        <v>0</v>
      </c>
      <c r="Q57" s="36" t="n">
        <f aca="false">IF(P56&lt;=0,0,MIN((P56*(1+Setup!D23/12)),IF(ISNUMBER(Setup!E23),Setup!E23,0)+IF((((D56&lt;=0)*(F56&lt;=0)*(H56&lt;=0)*(J56&lt;=0)*(L56&lt;=0)*(N56&lt;=0))*(P56&gt;0)),Setup!E14,0)))</f>
        <v>0</v>
      </c>
      <c r="R57" s="36" t="n">
        <f aca="false">MAX(0,(R56*(1+Setup!D24/12))-S57)</f>
        <v>0</v>
      </c>
      <c r="S57" s="36" t="n">
        <f aca="false">IF(R56&lt;=0,0,MIN((R56*(1+Setup!D24/12)),IF(ISNUMBER(Setup!E24),Setup!E24,0)+IF((((D56&lt;=0)*(F56&lt;=0)*(H56&lt;=0)*(J56&lt;=0)*(L56&lt;=0)*(N56&lt;=0)*(P56&lt;=0))*(R56&gt;0)),Setup!E14,0)))</f>
        <v>0</v>
      </c>
      <c r="T57" s="2"/>
      <c r="U57" s="37" t="n">
        <f aca="false">SUM(D57,F57,H57,J57,L57,N57,P57,R57)</f>
        <v>0</v>
      </c>
      <c r="V57" s="36" t="n">
        <f aca="false">SUM(E57,G57,I57,K57,M57,O57,Q57,S57)</f>
        <v>0</v>
      </c>
      <c r="W57" s="36" t="n">
        <f aca="false">IF(D56&gt;0,D56*Setup!D17/12,0)+IF(F56&gt;0,F56*Setup!D18/12,0)+IF(H56&gt;0,H56*Setup!D19/12,0)+IF(J56&gt;0,J56*Setup!D20/12,0)+IF(L56&gt;0,L56*Setup!D21/12,0)+IF(N56&gt;0,N56*Setup!D22/12,0)+IF(P56&gt;0,P56*Setup!D23/12,0)+IF(R56&gt;0,R56*Setup!D24/12,0)</f>
        <v>0</v>
      </c>
      <c r="X57" s="2"/>
      <c r="Y57" s="2"/>
    </row>
    <row r="58" customFormat="false" ht="18" hidden="false" customHeight="true" outlineLevel="0" collapsed="false">
      <c r="A58" s="2"/>
      <c r="B58" s="34"/>
      <c r="C58" s="35" t="n">
        <v>50</v>
      </c>
      <c r="D58" s="36" t="n">
        <f aca="false">MAX(0,(D57*(1+Setup!D17/12))-E58)</f>
        <v>0</v>
      </c>
      <c r="E58" s="36" t="n">
        <f aca="false">IF(D57&lt;=0,0,MIN((D57*(1+Setup!D17/12)),IF(ISNUMBER(Setup!E17),Setup!E17,0)+IF((D57&gt;0),Setup!E14,0)))</f>
        <v>0</v>
      </c>
      <c r="F58" s="36" t="n">
        <f aca="false">MAX(0,(F57*(1+Setup!D18/12))-G58)</f>
        <v>0</v>
      </c>
      <c r="G58" s="36" t="n">
        <f aca="false">IF(F57&lt;=0,0,MIN((F57*(1+Setup!D18/12)),IF(ISNUMBER(Setup!E18),Setup!E18,0)+IF((((D57&lt;=0))*(F57&gt;0)),Setup!E14,0)))</f>
        <v>0</v>
      </c>
      <c r="H58" s="36" t="n">
        <f aca="false">MAX(0,(H57*(1+Setup!D19/12))-I58)</f>
        <v>0</v>
      </c>
      <c r="I58" s="36" t="n">
        <f aca="false">IF(H57&lt;=0,0,MIN((H57*(1+Setup!D19/12)),IF(ISNUMBER(Setup!E19),Setup!E19,0)+IF((((D57&lt;=0)*(F57&lt;=0))*(H57&gt;0)),Setup!E14,0)))</f>
        <v>0</v>
      </c>
      <c r="J58" s="36" t="n">
        <f aca="false">MAX(0,(J57*(1+Setup!D20/12))-K58)</f>
        <v>0</v>
      </c>
      <c r="K58" s="36" t="n">
        <f aca="false">IF(J57&lt;=0,0,MIN((J57*(1+Setup!D20/12)),IF(ISNUMBER(Setup!E20),Setup!E20,0)+IF((((D57&lt;=0)*(F57&lt;=0)*(H57&lt;=0))*(J57&gt;0)),Setup!E14,0)))</f>
        <v>0</v>
      </c>
      <c r="L58" s="36" t="n">
        <f aca="false">MAX(0,(L57*(1+Setup!D21/12))-M58)</f>
        <v>0</v>
      </c>
      <c r="M58" s="36" t="n">
        <f aca="false">IF(L57&lt;=0,0,MIN((L57*(1+Setup!D21/12)),IF(ISNUMBER(Setup!E21),Setup!E21,0)+IF((((D57&lt;=0)*(F57&lt;=0)*(H57&lt;=0)*(J57&lt;=0))*(L57&gt;0)),Setup!E14,0)))</f>
        <v>0</v>
      </c>
      <c r="N58" s="36" t="n">
        <f aca="false">MAX(0,(N57*(1+Setup!D22/12))-O58)</f>
        <v>0</v>
      </c>
      <c r="O58" s="36" t="n">
        <f aca="false">IF(N57&lt;=0,0,MIN((N57*(1+Setup!D22/12)),IF(ISNUMBER(Setup!E22),Setup!E22,0)+IF((((D57&lt;=0)*(F57&lt;=0)*(H57&lt;=0)*(J57&lt;=0)*(L57&lt;=0))*(N57&gt;0)),Setup!E14,0)))</f>
        <v>0</v>
      </c>
      <c r="P58" s="36" t="n">
        <f aca="false">MAX(0,(P57*(1+Setup!D23/12))-Q58)</f>
        <v>0</v>
      </c>
      <c r="Q58" s="36" t="n">
        <f aca="false">IF(P57&lt;=0,0,MIN((P57*(1+Setup!D23/12)),IF(ISNUMBER(Setup!E23),Setup!E23,0)+IF((((D57&lt;=0)*(F57&lt;=0)*(H57&lt;=0)*(J57&lt;=0)*(L57&lt;=0)*(N57&lt;=0))*(P57&gt;0)),Setup!E14,0)))</f>
        <v>0</v>
      </c>
      <c r="R58" s="36" t="n">
        <f aca="false">MAX(0,(R57*(1+Setup!D24/12))-S58)</f>
        <v>0</v>
      </c>
      <c r="S58" s="36" t="n">
        <f aca="false">IF(R57&lt;=0,0,MIN((R57*(1+Setup!D24/12)),IF(ISNUMBER(Setup!E24),Setup!E24,0)+IF((((D57&lt;=0)*(F57&lt;=0)*(H57&lt;=0)*(J57&lt;=0)*(L57&lt;=0)*(N57&lt;=0)*(P57&lt;=0))*(R57&gt;0)),Setup!E14,0)))</f>
        <v>0</v>
      </c>
      <c r="T58" s="2"/>
      <c r="U58" s="37" t="n">
        <f aca="false">SUM(D58,F58,H58,J58,L58,N58,P58,R58)</f>
        <v>0</v>
      </c>
      <c r="V58" s="36" t="n">
        <f aca="false">SUM(E58,G58,I58,K58,M58,O58,Q58,S58)</f>
        <v>0</v>
      </c>
      <c r="W58" s="36" t="n">
        <f aca="false">IF(D57&gt;0,D57*Setup!D17/12,0)+IF(F57&gt;0,F57*Setup!D18/12,0)+IF(H57&gt;0,H57*Setup!D19/12,0)+IF(J57&gt;0,J57*Setup!D20/12,0)+IF(L57&gt;0,L57*Setup!D21/12,0)+IF(N57&gt;0,N57*Setup!D22/12,0)+IF(P57&gt;0,P57*Setup!D23/12,0)+IF(R57&gt;0,R57*Setup!D24/12,0)</f>
        <v>0</v>
      </c>
      <c r="X58" s="2"/>
      <c r="Y58" s="2"/>
    </row>
    <row r="59" customFormat="false" ht="18" hidden="false" customHeight="true" outlineLevel="0" collapsed="false">
      <c r="A59" s="2"/>
      <c r="B59" s="34"/>
      <c r="C59" s="35" t="n">
        <v>51</v>
      </c>
      <c r="D59" s="36" t="n">
        <f aca="false">MAX(0,(D58*(1+Setup!D17/12))-E59)</f>
        <v>0</v>
      </c>
      <c r="E59" s="36" t="n">
        <f aca="false">IF(D58&lt;=0,0,MIN((D58*(1+Setup!D17/12)),IF(ISNUMBER(Setup!E17),Setup!E17,0)+IF((D58&gt;0),Setup!E14,0)))</f>
        <v>0</v>
      </c>
      <c r="F59" s="36" t="n">
        <f aca="false">MAX(0,(F58*(1+Setup!D18/12))-G59)</f>
        <v>0</v>
      </c>
      <c r="G59" s="36" t="n">
        <f aca="false">IF(F58&lt;=0,0,MIN((F58*(1+Setup!D18/12)),IF(ISNUMBER(Setup!E18),Setup!E18,0)+IF((((D58&lt;=0))*(F58&gt;0)),Setup!E14,0)))</f>
        <v>0</v>
      </c>
      <c r="H59" s="36" t="n">
        <f aca="false">MAX(0,(H58*(1+Setup!D19/12))-I59)</f>
        <v>0</v>
      </c>
      <c r="I59" s="36" t="n">
        <f aca="false">IF(H58&lt;=0,0,MIN((H58*(1+Setup!D19/12)),IF(ISNUMBER(Setup!E19),Setup!E19,0)+IF((((D58&lt;=0)*(F58&lt;=0))*(H58&gt;0)),Setup!E14,0)))</f>
        <v>0</v>
      </c>
      <c r="J59" s="36" t="n">
        <f aca="false">MAX(0,(J58*(1+Setup!D20/12))-K59)</f>
        <v>0</v>
      </c>
      <c r="K59" s="36" t="n">
        <f aca="false">IF(J58&lt;=0,0,MIN((J58*(1+Setup!D20/12)),IF(ISNUMBER(Setup!E20),Setup!E20,0)+IF((((D58&lt;=0)*(F58&lt;=0)*(H58&lt;=0))*(J58&gt;0)),Setup!E14,0)))</f>
        <v>0</v>
      </c>
      <c r="L59" s="36" t="n">
        <f aca="false">MAX(0,(L58*(1+Setup!D21/12))-M59)</f>
        <v>0</v>
      </c>
      <c r="M59" s="36" t="n">
        <f aca="false">IF(L58&lt;=0,0,MIN((L58*(1+Setup!D21/12)),IF(ISNUMBER(Setup!E21),Setup!E21,0)+IF((((D58&lt;=0)*(F58&lt;=0)*(H58&lt;=0)*(J58&lt;=0))*(L58&gt;0)),Setup!E14,0)))</f>
        <v>0</v>
      </c>
      <c r="N59" s="36" t="n">
        <f aca="false">MAX(0,(N58*(1+Setup!D22/12))-O59)</f>
        <v>0</v>
      </c>
      <c r="O59" s="36" t="n">
        <f aca="false">IF(N58&lt;=0,0,MIN((N58*(1+Setup!D22/12)),IF(ISNUMBER(Setup!E22),Setup!E22,0)+IF((((D58&lt;=0)*(F58&lt;=0)*(H58&lt;=0)*(J58&lt;=0)*(L58&lt;=0))*(N58&gt;0)),Setup!E14,0)))</f>
        <v>0</v>
      </c>
      <c r="P59" s="36" t="n">
        <f aca="false">MAX(0,(P58*(1+Setup!D23/12))-Q59)</f>
        <v>0</v>
      </c>
      <c r="Q59" s="36" t="n">
        <f aca="false">IF(P58&lt;=0,0,MIN((P58*(1+Setup!D23/12)),IF(ISNUMBER(Setup!E23),Setup!E23,0)+IF((((D58&lt;=0)*(F58&lt;=0)*(H58&lt;=0)*(J58&lt;=0)*(L58&lt;=0)*(N58&lt;=0))*(P58&gt;0)),Setup!E14,0)))</f>
        <v>0</v>
      </c>
      <c r="R59" s="36" t="n">
        <f aca="false">MAX(0,(R58*(1+Setup!D24/12))-S59)</f>
        <v>0</v>
      </c>
      <c r="S59" s="36" t="n">
        <f aca="false">IF(R58&lt;=0,0,MIN((R58*(1+Setup!D24/12)),IF(ISNUMBER(Setup!E24),Setup!E24,0)+IF((((D58&lt;=0)*(F58&lt;=0)*(H58&lt;=0)*(J58&lt;=0)*(L58&lt;=0)*(N58&lt;=0)*(P58&lt;=0))*(R58&gt;0)),Setup!E14,0)))</f>
        <v>0</v>
      </c>
      <c r="T59" s="2"/>
      <c r="U59" s="37" t="n">
        <f aca="false">SUM(D59,F59,H59,J59,L59,N59,P59,R59)</f>
        <v>0</v>
      </c>
      <c r="V59" s="36" t="n">
        <f aca="false">SUM(E59,G59,I59,K59,M59,O59,Q59,S59)</f>
        <v>0</v>
      </c>
      <c r="W59" s="36" t="n">
        <f aca="false">IF(D58&gt;0,D58*Setup!D17/12,0)+IF(F58&gt;0,F58*Setup!D18/12,0)+IF(H58&gt;0,H58*Setup!D19/12,0)+IF(J58&gt;0,J58*Setup!D20/12,0)+IF(L58&gt;0,L58*Setup!D21/12,0)+IF(N58&gt;0,N58*Setup!D22/12,0)+IF(P58&gt;0,P58*Setup!D23/12,0)+IF(R58&gt;0,R58*Setup!D24/12,0)</f>
        <v>0</v>
      </c>
      <c r="X59" s="2"/>
      <c r="Y59" s="2"/>
    </row>
    <row r="60" customFormat="false" ht="18" hidden="false" customHeight="true" outlineLevel="0" collapsed="false">
      <c r="A60" s="2"/>
      <c r="B60" s="34"/>
      <c r="C60" s="35" t="n">
        <v>52</v>
      </c>
      <c r="D60" s="36" t="n">
        <f aca="false">MAX(0,(D59*(1+Setup!D17/12))-E60)</f>
        <v>0</v>
      </c>
      <c r="E60" s="36" t="n">
        <f aca="false">IF(D59&lt;=0,0,MIN((D59*(1+Setup!D17/12)),IF(ISNUMBER(Setup!E17),Setup!E17,0)+IF((D59&gt;0),Setup!E14,0)))</f>
        <v>0</v>
      </c>
      <c r="F60" s="36" t="n">
        <f aca="false">MAX(0,(F59*(1+Setup!D18/12))-G60)</f>
        <v>0</v>
      </c>
      <c r="G60" s="36" t="n">
        <f aca="false">IF(F59&lt;=0,0,MIN((F59*(1+Setup!D18/12)),IF(ISNUMBER(Setup!E18),Setup!E18,0)+IF((((D59&lt;=0))*(F59&gt;0)),Setup!E14,0)))</f>
        <v>0</v>
      </c>
      <c r="H60" s="36" t="n">
        <f aca="false">MAX(0,(H59*(1+Setup!D19/12))-I60)</f>
        <v>0</v>
      </c>
      <c r="I60" s="36" t="n">
        <f aca="false">IF(H59&lt;=0,0,MIN((H59*(1+Setup!D19/12)),IF(ISNUMBER(Setup!E19),Setup!E19,0)+IF((((D59&lt;=0)*(F59&lt;=0))*(H59&gt;0)),Setup!E14,0)))</f>
        <v>0</v>
      </c>
      <c r="J60" s="36" t="n">
        <f aca="false">MAX(0,(J59*(1+Setup!D20/12))-K60)</f>
        <v>0</v>
      </c>
      <c r="K60" s="36" t="n">
        <f aca="false">IF(J59&lt;=0,0,MIN((J59*(1+Setup!D20/12)),IF(ISNUMBER(Setup!E20),Setup!E20,0)+IF((((D59&lt;=0)*(F59&lt;=0)*(H59&lt;=0))*(J59&gt;0)),Setup!E14,0)))</f>
        <v>0</v>
      </c>
      <c r="L60" s="36" t="n">
        <f aca="false">MAX(0,(L59*(1+Setup!D21/12))-M60)</f>
        <v>0</v>
      </c>
      <c r="M60" s="36" t="n">
        <f aca="false">IF(L59&lt;=0,0,MIN((L59*(1+Setup!D21/12)),IF(ISNUMBER(Setup!E21),Setup!E21,0)+IF((((D59&lt;=0)*(F59&lt;=0)*(H59&lt;=0)*(J59&lt;=0))*(L59&gt;0)),Setup!E14,0)))</f>
        <v>0</v>
      </c>
      <c r="N60" s="36" t="n">
        <f aca="false">MAX(0,(N59*(1+Setup!D22/12))-O60)</f>
        <v>0</v>
      </c>
      <c r="O60" s="36" t="n">
        <f aca="false">IF(N59&lt;=0,0,MIN((N59*(1+Setup!D22/12)),IF(ISNUMBER(Setup!E22),Setup!E22,0)+IF((((D59&lt;=0)*(F59&lt;=0)*(H59&lt;=0)*(J59&lt;=0)*(L59&lt;=0))*(N59&gt;0)),Setup!E14,0)))</f>
        <v>0</v>
      </c>
      <c r="P60" s="36" t="n">
        <f aca="false">MAX(0,(P59*(1+Setup!D23/12))-Q60)</f>
        <v>0</v>
      </c>
      <c r="Q60" s="36" t="n">
        <f aca="false">IF(P59&lt;=0,0,MIN((P59*(1+Setup!D23/12)),IF(ISNUMBER(Setup!E23),Setup!E23,0)+IF((((D59&lt;=0)*(F59&lt;=0)*(H59&lt;=0)*(J59&lt;=0)*(L59&lt;=0)*(N59&lt;=0))*(P59&gt;0)),Setup!E14,0)))</f>
        <v>0</v>
      </c>
      <c r="R60" s="36" t="n">
        <f aca="false">MAX(0,(R59*(1+Setup!D24/12))-S60)</f>
        <v>0</v>
      </c>
      <c r="S60" s="36" t="n">
        <f aca="false">IF(R59&lt;=0,0,MIN((R59*(1+Setup!D24/12)),IF(ISNUMBER(Setup!E24),Setup!E24,0)+IF((((D59&lt;=0)*(F59&lt;=0)*(H59&lt;=0)*(J59&lt;=0)*(L59&lt;=0)*(N59&lt;=0)*(P59&lt;=0))*(R59&gt;0)),Setup!E14,0)))</f>
        <v>0</v>
      </c>
      <c r="T60" s="2"/>
      <c r="U60" s="37" t="n">
        <f aca="false">SUM(D60,F60,H60,J60,L60,N60,P60,R60)</f>
        <v>0</v>
      </c>
      <c r="V60" s="36" t="n">
        <f aca="false">SUM(E60,G60,I60,K60,M60,O60,Q60,S60)</f>
        <v>0</v>
      </c>
      <c r="W60" s="36" t="n">
        <f aca="false">IF(D59&gt;0,D59*Setup!D17/12,0)+IF(F59&gt;0,F59*Setup!D18/12,0)+IF(H59&gt;0,H59*Setup!D19/12,0)+IF(J59&gt;0,J59*Setup!D20/12,0)+IF(L59&gt;0,L59*Setup!D21/12,0)+IF(N59&gt;0,N59*Setup!D22/12,0)+IF(P59&gt;0,P59*Setup!D23/12,0)+IF(R59&gt;0,R59*Setup!D24/12,0)</f>
        <v>0</v>
      </c>
      <c r="X60" s="2"/>
      <c r="Y60" s="2"/>
    </row>
    <row r="61" customFormat="false" ht="18" hidden="false" customHeight="true" outlineLevel="0" collapsed="false">
      <c r="A61" s="2"/>
      <c r="B61" s="34"/>
      <c r="C61" s="35" t="n">
        <v>53</v>
      </c>
      <c r="D61" s="36" t="n">
        <f aca="false">MAX(0,(D60*(1+Setup!D17/12))-E61)</f>
        <v>0</v>
      </c>
      <c r="E61" s="36" t="n">
        <f aca="false">IF(D60&lt;=0,0,MIN((D60*(1+Setup!D17/12)),IF(ISNUMBER(Setup!E17),Setup!E17,0)+IF((D60&gt;0),Setup!E14,0)))</f>
        <v>0</v>
      </c>
      <c r="F61" s="36" t="n">
        <f aca="false">MAX(0,(F60*(1+Setup!D18/12))-G61)</f>
        <v>0</v>
      </c>
      <c r="G61" s="36" t="n">
        <f aca="false">IF(F60&lt;=0,0,MIN((F60*(1+Setup!D18/12)),IF(ISNUMBER(Setup!E18),Setup!E18,0)+IF((((D60&lt;=0))*(F60&gt;0)),Setup!E14,0)))</f>
        <v>0</v>
      </c>
      <c r="H61" s="36" t="n">
        <f aca="false">MAX(0,(H60*(1+Setup!D19/12))-I61)</f>
        <v>0</v>
      </c>
      <c r="I61" s="36" t="n">
        <f aca="false">IF(H60&lt;=0,0,MIN((H60*(1+Setup!D19/12)),IF(ISNUMBER(Setup!E19),Setup!E19,0)+IF((((D60&lt;=0)*(F60&lt;=0))*(H60&gt;0)),Setup!E14,0)))</f>
        <v>0</v>
      </c>
      <c r="J61" s="36" t="n">
        <f aca="false">MAX(0,(J60*(1+Setup!D20/12))-K61)</f>
        <v>0</v>
      </c>
      <c r="K61" s="36" t="n">
        <f aca="false">IF(J60&lt;=0,0,MIN((J60*(1+Setup!D20/12)),IF(ISNUMBER(Setup!E20),Setup!E20,0)+IF((((D60&lt;=0)*(F60&lt;=0)*(H60&lt;=0))*(J60&gt;0)),Setup!E14,0)))</f>
        <v>0</v>
      </c>
      <c r="L61" s="36" t="n">
        <f aca="false">MAX(0,(L60*(1+Setup!D21/12))-M61)</f>
        <v>0</v>
      </c>
      <c r="M61" s="36" t="n">
        <f aca="false">IF(L60&lt;=0,0,MIN((L60*(1+Setup!D21/12)),IF(ISNUMBER(Setup!E21),Setup!E21,0)+IF((((D60&lt;=0)*(F60&lt;=0)*(H60&lt;=0)*(J60&lt;=0))*(L60&gt;0)),Setup!E14,0)))</f>
        <v>0</v>
      </c>
      <c r="N61" s="36" t="n">
        <f aca="false">MAX(0,(N60*(1+Setup!D22/12))-O61)</f>
        <v>0</v>
      </c>
      <c r="O61" s="36" t="n">
        <f aca="false">IF(N60&lt;=0,0,MIN((N60*(1+Setup!D22/12)),IF(ISNUMBER(Setup!E22),Setup!E22,0)+IF((((D60&lt;=0)*(F60&lt;=0)*(H60&lt;=0)*(J60&lt;=0)*(L60&lt;=0))*(N60&gt;0)),Setup!E14,0)))</f>
        <v>0</v>
      </c>
      <c r="P61" s="36" t="n">
        <f aca="false">MAX(0,(P60*(1+Setup!D23/12))-Q61)</f>
        <v>0</v>
      </c>
      <c r="Q61" s="36" t="n">
        <f aca="false">IF(P60&lt;=0,0,MIN((P60*(1+Setup!D23/12)),IF(ISNUMBER(Setup!E23),Setup!E23,0)+IF((((D60&lt;=0)*(F60&lt;=0)*(H60&lt;=0)*(J60&lt;=0)*(L60&lt;=0)*(N60&lt;=0))*(P60&gt;0)),Setup!E14,0)))</f>
        <v>0</v>
      </c>
      <c r="R61" s="36" t="n">
        <f aca="false">MAX(0,(R60*(1+Setup!D24/12))-S61)</f>
        <v>0</v>
      </c>
      <c r="S61" s="36" t="n">
        <f aca="false">IF(R60&lt;=0,0,MIN((R60*(1+Setup!D24/12)),IF(ISNUMBER(Setup!E24),Setup!E24,0)+IF((((D60&lt;=0)*(F60&lt;=0)*(H60&lt;=0)*(J60&lt;=0)*(L60&lt;=0)*(N60&lt;=0)*(P60&lt;=0))*(R60&gt;0)),Setup!E14,0)))</f>
        <v>0</v>
      </c>
      <c r="T61" s="2"/>
      <c r="U61" s="37" t="n">
        <f aca="false">SUM(D61,F61,H61,J61,L61,N61,P61,R61)</f>
        <v>0</v>
      </c>
      <c r="V61" s="36" t="n">
        <f aca="false">SUM(E61,G61,I61,K61,M61,O61,Q61,S61)</f>
        <v>0</v>
      </c>
      <c r="W61" s="36" t="n">
        <f aca="false">IF(D60&gt;0,D60*Setup!D17/12,0)+IF(F60&gt;0,F60*Setup!D18/12,0)+IF(H60&gt;0,H60*Setup!D19/12,0)+IF(J60&gt;0,J60*Setup!D20/12,0)+IF(L60&gt;0,L60*Setup!D21/12,0)+IF(N60&gt;0,N60*Setup!D22/12,0)+IF(P60&gt;0,P60*Setup!D23/12,0)+IF(R60&gt;0,R60*Setup!D24/12,0)</f>
        <v>0</v>
      </c>
      <c r="X61" s="2"/>
      <c r="Y61" s="2"/>
    </row>
    <row r="62" customFormat="false" ht="18" hidden="false" customHeight="true" outlineLevel="0" collapsed="false">
      <c r="A62" s="2"/>
      <c r="B62" s="34"/>
      <c r="C62" s="35" t="n">
        <v>54</v>
      </c>
      <c r="D62" s="36" t="n">
        <f aca="false">MAX(0,(D61*(1+Setup!D17/12))-E62)</f>
        <v>0</v>
      </c>
      <c r="E62" s="36" t="n">
        <f aca="false">IF(D61&lt;=0,0,MIN((D61*(1+Setup!D17/12)),IF(ISNUMBER(Setup!E17),Setup!E17,0)+IF((D61&gt;0),Setup!E14,0)))</f>
        <v>0</v>
      </c>
      <c r="F62" s="36" t="n">
        <f aca="false">MAX(0,(F61*(1+Setup!D18/12))-G62)</f>
        <v>0</v>
      </c>
      <c r="G62" s="36" t="n">
        <f aca="false">IF(F61&lt;=0,0,MIN((F61*(1+Setup!D18/12)),IF(ISNUMBER(Setup!E18),Setup!E18,0)+IF((((D61&lt;=0))*(F61&gt;0)),Setup!E14,0)))</f>
        <v>0</v>
      </c>
      <c r="H62" s="36" t="n">
        <f aca="false">MAX(0,(H61*(1+Setup!D19/12))-I62)</f>
        <v>0</v>
      </c>
      <c r="I62" s="36" t="n">
        <f aca="false">IF(H61&lt;=0,0,MIN((H61*(1+Setup!D19/12)),IF(ISNUMBER(Setup!E19),Setup!E19,0)+IF((((D61&lt;=0)*(F61&lt;=0))*(H61&gt;0)),Setup!E14,0)))</f>
        <v>0</v>
      </c>
      <c r="J62" s="36" t="n">
        <f aca="false">MAX(0,(J61*(1+Setup!D20/12))-K62)</f>
        <v>0</v>
      </c>
      <c r="K62" s="36" t="n">
        <f aca="false">IF(J61&lt;=0,0,MIN((J61*(1+Setup!D20/12)),IF(ISNUMBER(Setup!E20),Setup!E20,0)+IF((((D61&lt;=0)*(F61&lt;=0)*(H61&lt;=0))*(J61&gt;0)),Setup!E14,0)))</f>
        <v>0</v>
      </c>
      <c r="L62" s="36" t="n">
        <f aca="false">MAX(0,(L61*(1+Setup!D21/12))-M62)</f>
        <v>0</v>
      </c>
      <c r="M62" s="36" t="n">
        <f aca="false">IF(L61&lt;=0,0,MIN((L61*(1+Setup!D21/12)),IF(ISNUMBER(Setup!E21),Setup!E21,0)+IF((((D61&lt;=0)*(F61&lt;=0)*(H61&lt;=0)*(J61&lt;=0))*(L61&gt;0)),Setup!E14,0)))</f>
        <v>0</v>
      </c>
      <c r="N62" s="36" t="n">
        <f aca="false">MAX(0,(N61*(1+Setup!D22/12))-O62)</f>
        <v>0</v>
      </c>
      <c r="O62" s="36" t="n">
        <f aca="false">IF(N61&lt;=0,0,MIN((N61*(1+Setup!D22/12)),IF(ISNUMBER(Setup!E22),Setup!E22,0)+IF((((D61&lt;=0)*(F61&lt;=0)*(H61&lt;=0)*(J61&lt;=0)*(L61&lt;=0))*(N61&gt;0)),Setup!E14,0)))</f>
        <v>0</v>
      </c>
      <c r="P62" s="36" t="n">
        <f aca="false">MAX(0,(P61*(1+Setup!D23/12))-Q62)</f>
        <v>0</v>
      </c>
      <c r="Q62" s="36" t="n">
        <f aca="false">IF(P61&lt;=0,0,MIN((P61*(1+Setup!D23/12)),IF(ISNUMBER(Setup!E23),Setup!E23,0)+IF((((D61&lt;=0)*(F61&lt;=0)*(H61&lt;=0)*(J61&lt;=0)*(L61&lt;=0)*(N61&lt;=0))*(P61&gt;0)),Setup!E14,0)))</f>
        <v>0</v>
      </c>
      <c r="R62" s="36" t="n">
        <f aca="false">MAX(0,(R61*(1+Setup!D24/12))-S62)</f>
        <v>0</v>
      </c>
      <c r="S62" s="36" t="n">
        <f aca="false">IF(R61&lt;=0,0,MIN((R61*(1+Setup!D24/12)),IF(ISNUMBER(Setup!E24),Setup!E24,0)+IF((((D61&lt;=0)*(F61&lt;=0)*(H61&lt;=0)*(J61&lt;=0)*(L61&lt;=0)*(N61&lt;=0)*(P61&lt;=0))*(R61&gt;0)),Setup!E14,0)))</f>
        <v>0</v>
      </c>
      <c r="T62" s="2"/>
      <c r="U62" s="37" t="n">
        <f aca="false">SUM(D62,F62,H62,J62,L62,N62,P62,R62)</f>
        <v>0</v>
      </c>
      <c r="V62" s="36" t="n">
        <f aca="false">SUM(E62,G62,I62,K62,M62,O62,Q62,S62)</f>
        <v>0</v>
      </c>
      <c r="W62" s="36" t="n">
        <f aca="false">IF(D61&gt;0,D61*Setup!D17/12,0)+IF(F61&gt;0,F61*Setup!D18/12,0)+IF(H61&gt;0,H61*Setup!D19/12,0)+IF(J61&gt;0,J61*Setup!D20/12,0)+IF(L61&gt;0,L61*Setup!D21/12,0)+IF(N61&gt;0,N61*Setup!D22/12,0)+IF(P61&gt;0,P61*Setup!D23/12,0)+IF(R61&gt;0,R61*Setup!D24/12,0)</f>
        <v>0</v>
      </c>
      <c r="X62" s="2"/>
      <c r="Y62" s="2"/>
    </row>
    <row r="63" customFormat="false" ht="18" hidden="false" customHeight="true" outlineLevel="0" collapsed="false">
      <c r="A63" s="2"/>
      <c r="B63" s="34"/>
      <c r="C63" s="35" t="n">
        <v>55</v>
      </c>
      <c r="D63" s="36" t="n">
        <f aca="false">MAX(0,(D62*(1+Setup!D17/12))-E63)</f>
        <v>0</v>
      </c>
      <c r="E63" s="36" t="n">
        <f aca="false">IF(D62&lt;=0,0,MIN((D62*(1+Setup!D17/12)),IF(ISNUMBER(Setup!E17),Setup!E17,0)+IF((D62&gt;0),Setup!E14,0)))</f>
        <v>0</v>
      </c>
      <c r="F63" s="36" t="n">
        <f aca="false">MAX(0,(F62*(1+Setup!D18/12))-G63)</f>
        <v>0</v>
      </c>
      <c r="G63" s="36" t="n">
        <f aca="false">IF(F62&lt;=0,0,MIN((F62*(1+Setup!D18/12)),IF(ISNUMBER(Setup!E18),Setup!E18,0)+IF((((D62&lt;=0))*(F62&gt;0)),Setup!E14,0)))</f>
        <v>0</v>
      </c>
      <c r="H63" s="36" t="n">
        <f aca="false">MAX(0,(H62*(1+Setup!D19/12))-I63)</f>
        <v>0</v>
      </c>
      <c r="I63" s="36" t="n">
        <f aca="false">IF(H62&lt;=0,0,MIN((H62*(1+Setup!D19/12)),IF(ISNUMBER(Setup!E19),Setup!E19,0)+IF((((D62&lt;=0)*(F62&lt;=0))*(H62&gt;0)),Setup!E14,0)))</f>
        <v>0</v>
      </c>
      <c r="J63" s="36" t="n">
        <f aca="false">MAX(0,(J62*(1+Setup!D20/12))-K63)</f>
        <v>0</v>
      </c>
      <c r="K63" s="36" t="n">
        <f aca="false">IF(J62&lt;=0,0,MIN((J62*(1+Setup!D20/12)),IF(ISNUMBER(Setup!E20),Setup!E20,0)+IF((((D62&lt;=0)*(F62&lt;=0)*(H62&lt;=0))*(J62&gt;0)),Setup!E14,0)))</f>
        <v>0</v>
      </c>
      <c r="L63" s="36" t="n">
        <f aca="false">MAX(0,(L62*(1+Setup!D21/12))-M63)</f>
        <v>0</v>
      </c>
      <c r="M63" s="36" t="n">
        <f aca="false">IF(L62&lt;=0,0,MIN((L62*(1+Setup!D21/12)),IF(ISNUMBER(Setup!E21),Setup!E21,0)+IF((((D62&lt;=0)*(F62&lt;=0)*(H62&lt;=0)*(J62&lt;=0))*(L62&gt;0)),Setup!E14,0)))</f>
        <v>0</v>
      </c>
      <c r="N63" s="36" t="n">
        <f aca="false">MAX(0,(N62*(1+Setup!D22/12))-O63)</f>
        <v>0</v>
      </c>
      <c r="O63" s="36" t="n">
        <f aca="false">IF(N62&lt;=0,0,MIN((N62*(1+Setup!D22/12)),IF(ISNUMBER(Setup!E22),Setup!E22,0)+IF((((D62&lt;=0)*(F62&lt;=0)*(H62&lt;=0)*(J62&lt;=0)*(L62&lt;=0))*(N62&gt;0)),Setup!E14,0)))</f>
        <v>0</v>
      </c>
      <c r="P63" s="36" t="n">
        <f aca="false">MAX(0,(P62*(1+Setup!D23/12))-Q63)</f>
        <v>0</v>
      </c>
      <c r="Q63" s="36" t="n">
        <f aca="false">IF(P62&lt;=0,0,MIN((P62*(1+Setup!D23/12)),IF(ISNUMBER(Setup!E23),Setup!E23,0)+IF((((D62&lt;=0)*(F62&lt;=0)*(H62&lt;=0)*(J62&lt;=0)*(L62&lt;=0)*(N62&lt;=0))*(P62&gt;0)),Setup!E14,0)))</f>
        <v>0</v>
      </c>
      <c r="R63" s="36" t="n">
        <f aca="false">MAX(0,(R62*(1+Setup!D24/12))-S63)</f>
        <v>0</v>
      </c>
      <c r="S63" s="36" t="n">
        <f aca="false">IF(R62&lt;=0,0,MIN((R62*(1+Setup!D24/12)),IF(ISNUMBER(Setup!E24),Setup!E24,0)+IF((((D62&lt;=0)*(F62&lt;=0)*(H62&lt;=0)*(J62&lt;=0)*(L62&lt;=0)*(N62&lt;=0)*(P62&lt;=0))*(R62&gt;0)),Setup!E14,0)))</f>
        <v>0</v>
      </c>
      <c r="T63" s="2"/>
      <c r="U63" s="37" t="n">
        <f aca="false">SUM(D63,F63,H63,J63,L63,N63,P63,R63)</f>
        <v>0</v>
      </c>
      <c r="V63" s="36" t="n">
        <f aca="false">SUM(E63,G63,I63,K63,M63,O63,Q63,S63)</f>
        <v>0</v>
      </c>
      <c r="W63" s="36" t="n">
        <f aca="false">IF(D62&gt;0,D62*Setup!D17/12,0)+IF(F62&gt;0,F62*Setup!D18/12,0)+IF(H62&gt;0,H62*Setup!D19/12,0)+IF(J62&gt;0,J62*Setup!D20/12,0)+IF(L62&gt;0,L62*Setup!D21/12,0)+IF(N62&gt;0,N62*Setup!D22/12,0)+IF(P62&gt;0,P62*Setup!D23/12,0)+IF(R62&gt;0,R62*Setup!D24/12,0)</f>
        <v>0</v>
      </c>
      <c r="X63" s="2"/>
      <c r="Y63" s="2"/>
    </row>
    <row r="64" customFormat="false" ht="18" hidden="false" customHeight="true" outlineLevel="0" collapsed="false">
      <c r="A64" s="2"/>
      <c r="B64" s="34"/>
      <c r="C64" s="35" t="n">
        <v>56</v>
      </c>
      <c r="D64" s="36" t="n">
        <f aca="false">MAX(0,(D63*(1+Setup!D17/12))-E64)</f>
        <v>0</v>
      </c>
      <c r="E64" s="36" t="n">
        <f aca="false">IF(D63&lt;=0,0,MIN((D63*(1+Setup!D17/12)),IF(ISNUMBER(Setup!E17),Setup!E17,0)+IF((D63&gt;0),Setup!E14,0)))</f>
        <v>0</v>
      </c>
      <c r="F64" s="36" t="n">
        <f aca="false">MAX(0,(F63*(1+Setup!D18/12))-G64)</f>
        <v>0</v>
      </c>
      <c r="G64" s="36" t="n">
        <f aca="false">IF(F63&lt;=0,0,MIN((F63*(1+Setup!D18/12)),IF(ISNUMBER(Setup!E18),Setup!E18,0)+IF((((D63&lt;=0))*(F63&gt;0)),Setup!E14,0)))</f>
        <v>0</v>
      </c>
      <c r="H64" s="36" t="n">
        <f aca="false">MAX(0,(H63*(1+Setup!D19/12))-I64)</f>
        <v>0</v>
      </c>
      <c r="I64" s="36" t="n">
        <f aca="false">IF(H63&lt;=0,0,MIN((H63*(1+Setup!D19/12)),IF(ISNUMBER(Setup!E19),Setup!E19,0)+IF((((D63&lt;=0)*(F63&lt;=0))*(H63&gt;0)),Setup!E14,0)))</f>
        <v>0</v>
      </c>
      <c r="J64" s="36" t="n">
        <f aca="false">MAX(0,(J63*(1+Setup!D20/12))-K64)</f>
        <v>0</v>
      </c>
      <c r="K64" s="36" t="n">
        <f aca="false">IF(J63&lt;=0,0,MIN((J63*(1+Setup!D20/12)),IF(ISNUMBER(Setup!E20),Setup!E20,0)+IF((((D63&lt;=0)*(F63&lt;=0)*(H63&lt;=0))*(J63&gt;0)),Setup!E14,0)))</f>
        <v>0</v>
      </c>
      <c r="L64" s="36" t="n">
        <f aca="false">MAX(0,(L63*(1+Setup!D21/12))-M64)</f>
        <v>0</v>
      </c>
      <c r="M64" s="36" t="n">
        <f aca="false">IF(L63&lt;=0,0,MIN((L63*(1+Setup!D21/12)),IF(ISNUMBER(Setup!E21),Setup!E21,0)+IF((((D63&lt;=0)*(F63&lt;=0)*(H63&lt;=0)*(J63&lt;=0))*(L63&gt;0)),Setup!E14,0)))</f>
        <v>0</v>
      </c>
      <c r="N64" s="36" t="n">
        <f aca="false">MAX(0,(N63*(1+Setup!D22/12))-O64)</f>
        <v>0</v>
      </c>
      <c r="O64" s="36" t="n">
        <f aca="false">IF(N63&lt;=0,0,MIN((N63*(1+Setup!D22/12)),IF(ISNUMBER(Setup!E22),Setup!E22,0)+IF((((D63&lt;=0)*(F63&lt;=0)*(H63&lt;=0)*(J63&lt;=0)*(L63&lt;=0))*(N63&gt;0)),Setup!E14,0)))</f>
        <v>0</v>
      </c>
      <c r="P64" s="36" t="n">
        <f aca="false">MAX(0,(P63*(1+Setup!D23/12))-Q64)</f>
        <v>0</v>
      </c>
      <c r="Q64" s="36" t="n">
        <f aca="false">IF(P63&lt;=0,0,MIN((P63*(1+Setup!D23/12)),IF(ISNUMBER(Setup!E23),Setup!E23,0)+IF((((D63&lt;=0)*(F63&lt;=0)*(H63&lt;=0)*(J63&lt;=0)*(L63&lt;=0)*(N63&lt;=0))*(P63&gt;0)),Setup!E14,0)))</f>
        <v>0</v>
      </c>
      <c r="R64" s="36" t="n">
        <f aca="false">MAX(0,(R63*(1+Setup!D24/12))-S64)</f>
        <v>0</v>
      </c>
      <c r="S64" s="36" t="n">
        <f aca="false">IF(R63&lt;=0,0,MIN((R63*(1+Setup!D24/12)),IF(ISNUMBER(Setup!E24),Setup!E24,0)+IF((((D63&lt;=0)*(F63&lt;=0)*(H63&lt;=0)*(J63&lt;=0)*(L63&lt;=0)*(N63&lt;=0)*(P63&lt;=0))*(R63&gt;0)),Setup!E14,0)))</f>
        <v>0</v>
      </c>
      <c r="T64" s="2"/>
      <c r="U64" s="37" t="n">
        <f aca="false">SUM(D64,F64,H64,J64,L64,N64,P64,R64)</f>
        <v>0</v>
      </c>
      <c r="V64" s="36" t="n">
        <f aca="false">SUM(E64,G64,I64,K64,M64,O64,Q64,S64)</f>
        <v>0</v>
      </c>
      <c r="W64" s="36" t="n">
        <f aca="false">IF(D63&gt;0,D63*Setup!D17/12,0)+IF(F63&gt;0,F63*Setup!D18/12,0)+IF(H63&gt;0,H63*Setup!D19/12,0)+IF(J63&gt;0,J63*Setup!D20/12,0)+IF(L63&gt;0,L63*Setup!D21/12,0)+IF(N63&gt;0,N63*Setup!D22/12,0)+IF(P63&gt;0,P63*Setup!D23/12,0)+IF(R63&gt;0,R63*Setup!D24/12,0)</f>
        <v>0</v>
      </c>
      <c r="X64" s="2"/>
      <c r="Y64" s="2"/>
    </row>
    <row r="65" customFormat="false" ht="18" hidden="false" customHeight="true" outlineLevel="0" collapsed="false">
      <c r="A65" s="2"/>
      <c r="B65" s="34"/>
      <c r="C65" s="35" t="n">
        <v>57</v>
      </c>
      <c r="D65" s="36" t="n">
        <f aca="false">MAX(0,(D64*(1+Setup!D17/12))-E65)</f>
        <v>0</v>
      </c>
      <c r="E65" s="36" t="n">
        <f aca="false">IF(D64&lt;=0,0,MIN((D64*(1+Setup!D17/12)),IF(ISNUMBER(Setup!E17),Setup!E17,0)+IF((D64&gt;0),Setup!E14,0)))</f>
        <v>0</v>
      </c>
      <c r="F65" s="36" t="n">
        <f aca="false">MAX(0,(F64*(1+Setup!D18/12))-G65)</f>
        <v>0</v>
      </c>
      <c r="G65" s="36" t="n">
        <f aca="false">IF(F64&lt;=0,0,MIN((F64*(1+Setup!D18/12)),IF(ISNUMBER(Setup!E18),Setup!E18,0)+IF((((D64&lt;=0))*(F64&gt;0)),Setup!E14,0)))</f>
        <v>0</v>
      </c>
      <c r="H65" s="36" t="n">
        <f aca="false">MAX(0,(H64*(1+Setup!D19/12))-I65)</f>
        <v>0</v>
      </c>
      <c r="I65" s="36" t="n">
        <f aca="false">IF(H64&lt;=0,0,MIN((H64*(1+Setup!D19/12)),IF(ISNUMBER(Setup!E19),Setup!E19,0)+IF((((D64&lt;=0)*(F64&lt;=0))*(H64&gt;0)),Setup!E14,0)))</f>
        <v>0</v>
      </c>
      <c r="J65" s="36" t="n">
        <f aca="false">MAX(0,(J64*(1+Setup!D20/12))-K65)</f>
        <v>0</v>
      </c>
      <c r="K65" s="36" t="n">
        <f aca="false">IF(J64&lt;=0,0,MIN((J64*(1+Setup!D20/12)),IF(ISNUMBER(Setup!E20),Setup!E20,0)+IF((((D64&lt;=0)*(F64&lt;=0)*(H64&lt;=0))*(J64&gt;0)),Setup!E14,0)))</f>
        <v>0</v>
      </c>
      <c r="L65" s="36" t="n">
        <f aca="false">MAX(0,(L64*(1+Setup!D21/12))-M65)</f>
        <v>0</v>
      </c>
      <c r="M65" s="36" t="n">
        <f aca="false">IF(L64&lt;=0,0,MIN((L64*(1+Setup!D21/12)),IF(ISNUMBER(Setup!E21),Setup!E21,0)+IF((((D64&lt;=0)*(F64&lt;=0)*(H64&lt;=0)*(J64&lt;=0))*(L64&gt;0)),Setup!E14,0)))</f>
        <v>0</v>
      </c>
      <c r="N65" s="36" t="n">
        <f aca="false">MAX(0,(N64*(1+Setup!D22/12))-O65)</f>
        <v>0</v>
      </c>
      <c r="O65" s="36" t="n">
        <f aca="false">IF(N64&lt;=0,0,MIN((N64*(1+Setup!D22/12)),IF(ISNUMBER(Setup!E22),Setup!E22,0)+IF((((D64&lt;=0)*(F64&lt;=0)*(H64&lt;=0)*(J64&lt;=0)*(L64&lt;=0))*(N64&gt;0)),Setup!E14,0)))</f>
        <v>0</v>
      </c>
      <c r="P65" s="36" t="n">
        <f aca="false">MAX(0,(P64*(1+Setup!D23/12))-Q65)</f>
        <v>0</v>
      </c>
      <c r="Q65" s="36" t="n">
        <f aca="false">IF(P64&lt;=0,0,MIN((P64*(1+Setup!D23/12)),IF(ISNUMBER(Setup!E23),Setup!E23,0)+IF((((D64&lt;=0)*(F64&lt;=0)*(H64&lt;=0)*(J64&lt;=0)*(L64&lt;=0)*(N64&lt;=0))*(P64&gt;0)),Setup!E14,0)))</f>
        <v>0</v>
      </c>
      <c r="R65" s="36" t="n">
        <f aca="false">MAX(0,(R64*(1+Setup!D24/12))-S65)</f>
        <v>0</v>
      </c>
      <c r="S65" s="36" t="n">
        <f aca="false">IF(R64&lt;=0,0,MIN((R64*(1+Setup!D24/12)),IF(ISNUMBER(Setup!E24),Setup!E24,0)+IF((((D64&lt;=0)*(F64&lt;=0)*(H64&lt;=0)*(J64&lt;=0)*(L64&lt;=0)*(N64&lt;=0)*(P64&lt;=0))*(R64&gt;0)),Setup!E14,0)))</f>
        <v>0</v>
      </c>
      <c r="T65" s="2"/>
      <c r="U65" s="37" t="n">
        <f aca="false">SUM(D65,F65,H65,J65,L65,N65,P65,R65)</f>
        <v>0</v>
      </c>
      <c r="V65" s="36" t="n">
        <f aca="false">SUM(E65,G65,I65,K65,M65,O65,Q65,S65)</f>
        <v>0</v>
      </c>
      <c r="W65" s="36" t="n">
        <f aca="false">IF(D64&gt;0,D64*Setup!D17/12,0)+IF(F64&gt;0,F64*Setup!D18/12,0)+IF(H64&gt;0,H64*Setup!D19/12,0)+IF(J64&gt;0,J64*Setup!D20/12,0)+IF(L64&gt;0,L64*Setup!D21/12,0)+IF(N64&gt;0,N64*Setup!D22/12,0)+IF(P64&gt;0,P64*Setup!D23/12,0)+IF(R64&gt;0,R64*Setup!D24/12,0)</f>
        <v>0</v>
      </c>
      <c r="X65" s="2"/>
      <c r="Y65" s="2"/>
    </row>
    <row r="66" customFormat="false" ht="18" hidden="false" customHeight="true" outlineLevel="0" collapsed="false">
      <c r="A66" s="2"/>
      <c r="B66" s="34"/>
      <c r="C66" s="35" t="n">
        <v>58</v>
      </c>
      <c r="D66" s="36" t="n">
        <f aca="false">MAX(0,(D65*(1+Setup!D17/12))-E66)</f>
        <v>0</v>
      </c>
      <c r="E66" s="36" t="n">
        <f aca="false">IF(D65&lt;=0,0,MIN((D65*(1+Setup!D17/12)),IF(ISNUMBER(Setup!E17),Setup!E17,0)+IF((D65&gt;0),Setup!E14,0)))</f>
        <v>0</v>
      </c>
      <c r="F66" s="36" t="n">
        <f aca="false">MAX(0,(F65*(1+Setup!D18/12))-G66)</f>
        <v>0</v>
      </c>
      <c r="G66" s="36" t="n">
        <f aca="false">IF(F65&lt;=0,0,MIN((F65*(1+Setup!D18/12)),IF(ISNUMBER(Setup!E18),Setup!E18,0)+IF((((D65&lt;=0))*(F65&gt;0)),Setup!E14,0)))</f>
        <v>0</v>
      </c>
      <c r="H66" s="36" t="n">
        <f aca="false">MAX(0,(H65*(1+Setup!D19/12))-I66)</f>
        <v>0</v>
      </c>
      <c r="I66" s="36" t="n">
        <f aca="false">IF(H65&lt;=0,0,MIN((H65*(1+Setup!D19/12)),IF(ISNUMBER(Setup!E19),Setup!E19,0)+IF((((D65&lt;=0)*(F65&lt;=0))*(H65&gt;0)),Setup!E14,0)))</f>
        <v>0</v>
      </c>
      <c r="J66" s="36" t="n">
        <f aca="false">MAX(0,(J65*(1+Setup!D20/12))-K66)</f>
        <v>0</v>
      </c>
      <c r="K66" s="36" t="n">
        <f aca="false">IF(J65&lt;=0,0,MIN((J65*(1+Setup!D20/12)),IF(ISNUMBER(Setup!E20),Setup!E20,0)+IF((((D65&lt;=0)*(F65&lt;=0)*(H65&lt;=0))*(J65&gt;0)),Setup!E14,0)))</f>
        <v>0</v>
      </c>
      <c r="L66" s="36" t="n">
        <f aca="false">MAX(0,(L65*(1+Setup!D21/12))-M66)</f>
        <v>0</v>
      </c>
      <c r="M66" s="36" t="n">
        <f aca="false">IF(L65&lt;=0,0,MIN((L65*(1+Setup!D21/12)),IF(ISNUMBER(Setup!E21),Setup!E21,0)+IF((((D65&lt;=0)*(F65&lt;=0)*(H65&lt;=0)*(J65&lt;=0))*(L65&gt;0)),Setup!E14,0)))</f>
        <v>0</v>
      </c>
      <c r="N66" s="36" t="n">
        <f aca="false">MAX(0,(N65*(1+Setup!D22/12))-O66)</f>
        <v>0</v>
      </c>
      <c r="O66" s="36" t="n">
        <f aca="false">IF(N65&lt;=0,0,MIN((N65*(1+Setup!D22/12)),IF(ISNUMBER(Setup!E22),Setup!E22,0)+IF((((D65&lt;=0)*(F65&lt;=0)*(H65&lt;=0)*(J65&lt;=0)*(L65&lt;=0))*(N65&gt;0)),Setup!E14,0)))</f>
        <v>0</v>
      </c>
      <c r="P66" s="36" t="n">
        <f aca="false">MAX(0,(P65*(1+Setup!D23/12))-Q66)</f>
        <v>0</v>
      </c>
      <c r="Q66" s="36" t="n">
        <f aca="false">IF(P65&lt;=0,0,MIN((P65*(1+Setup!D23/12)),IF(ISNUMBER(Setup!E23),Setup!E23,0)+IF((((D65&lt;=0)*(F65&lt;=0)*(H65&lt;=0)*(J65&lt;=0)*(L65&lt;=0)*(N65&lt;=0))*(P65&gt;0)),Setup!E14,0)))</f>
        <v>0</v>
      </c>
      <c r="R66" s="36" t="n">
        <f aca="false">MAX(0,(R65*(1+Setup!D24/12))-S66)</f>
        <v>0</v>
      </c>
      <c r="S66" s="36" t="n">
        <f aca="false">IF(R65&lt;=0,0,MIN((R65*(1+Setup!D24/12)),IF(ISNUMBER(Setup!E24),Setup!E24,0)+IF((((D65&lt;=0)*(F65&lt;=0)*(H65&lt;=0)*(J65&lt;=0)*(L65&lt;=0)*(N65&lt;=0)*(P65&lt;=0))*(R65&gt;0)),Setup!E14,0)))</f>
        <v>0</v>
      </c>
      <c r="T66" s="2"/>
      <c r="U66" s="37" t="n">
        <f aca="false">SUM(D66,F66,H66,J66,L66,N66,P66,R66)</f>
        <v>0</v>
      </c>
      <c r="V66" s="36" t="n">
        <f aca="false">SUM(E66,G66,I66,K66,M66,O66,Q66,S66)</f>
        <v>0</v>
      </c>
      <c r="W66" s="36" t="n">
        <f aca="false">IF(D65&gt;0,D65*Setup!D17/12,0)+IF(F65&gt;0,F65*Setup!D18/12,0)+IF(H65&gt;0,H65*Setup!D19/12,0)+IF(J65&gt;0,J65*Setup!D20/12,0)+IF(L65&gt;0,L65*Setup!D21/12,0)+IF(N65&gt;0,N65*Setup!D22/12,0)+IF(P65&gt;0,P65*Setup!D23/12,0)+IF(R65&gt;0,R65*Setup!D24/12,0)</f>
        <v>0</v>
      </c>
      <c r="X66" s="2"/>
      <c r="Y66" s="2"/>
    </row>
    <row r="67" customFormat="false" ht="18" hidden="false" customHeight="true" outlineLevel="0" collapsed="false">
      <c r="A67" s="2"/>
      <c r="B67" s="34"/>
      <c r="C67" s="35" t="n">
        <v>59</v>
      </c>
      <c r="D67" s="36" t="n">
        <f aca="false">MAX(0,(D66*(1+Setup!D17/12))-E67)</f>
        <v>0</v>
      </c>
      <c r="E67" s="36" t="n">
        <f aca="false">IF(D66&lt;=0,0,MIN((D66*(1+Setup!D17/12)),IF(ISNUMBER(Setup!E17),Setup!E17,0)+IF((D66&gt;0),Setup!E14,0)))</f>
        <v>0</v>
      </c>
      <c r="F67" s="36" t="n">
        <f aca="false">MAX(0,(F66*(1+Setup!D18/12))-G67)</f>
        <v>0</v>
      </c>
      <c r="G67" s="36" t="n">
        <f aca="false">IF(F66&lt;=0,0,MIN((F66*(1+Setup!D18/12)),IF(ISNUMBER(Setup!E18),Setup!E18,0)+IF((((D66&lt;=0))*(F66&gt;0)),Setup!E14,0)))</f>
        <v>0</v>
      </c>
      <c r="H67" s="36" t="n">
        <f aca="false">MAX(0,(H66*(1+Setup!D19/12))-I67)</f>
        <v>0</v>
      </c>
      <c r="I67" s="36" t="n">
        <f aca="false">IF(H66&lt;=0,0,MIN((H66*(1+Setup!D19/12)),IF(ISNUMBER(Setup!E19),Setup!E19,0)+IF((((D66&lt;=0)*(F66&lt;=0))*(H66&gt;0)),Setup!E14,0)))</f>
        <v>0</v>
      </c>
      <c r="J67" s="36" t="n">
        <f aca="false">MAX(0,(J66*(1+Setup!D20/12))-K67)</f>
        <v>0</v>
      </c>
      <c r="K67" s="36" t="n">
        <f aca="false">IF(J66&lt;=0,0,MIN((J66*(1+Setup!D20/12)),IF(ISNUMBER(Setup!E20),Setup!E20,0)+IF((((D66&lt;=0)*(F66&lt;=0)*(H66&lt;=0))*(J66&gt;0)),Setup!E14,0)))</f>
        <v>0</v>
      </c>
      <c r="L67" s="36" t="n">
        <f aca="false">MAX(0,(L66*(1+Setup!D21/12))-M67)</f>
        <v>0</v>
      </c>
      <c r="M67" s="36" t="n">
        <f aca="false">IF(L66&lt;=0,0,MIN((L66*(1+Setup!D21/12)),IF(ISNUMBER(Setup!E21),Setup!E21,0)+IF((((D66&lt;=0)*(F66&lt;=0)*(H66&lt;=0)*(J66&lt;=0))*(L66&gt;0)),Setup!E14,0)))</f>
        <v>0</v>
      </c>
      <c r="N67" s="36" t="n">
        <f aca="false">MAX(0,(N66*(1+Setup!D22/12))-O67)</f>
        <v>0</v>
      </c>
      <c r="O67" s="36" t="n">
        <f aca="false">IF(N66&lt;=0,0,MIN((N66*(1+Setup!D22/12)),IF(ISNUMBER(Setup!E22),Setup!E22,0)+IF((((D66&lt;=0)*(F66&lt;=0)*(H66&lt;=0)*(J66&lt;=0)*(L66&lt;=0))*(N66&gt;0)),Setup!E14,0)))</f>
        <v>0</v>
      </c>
      <c r="P67" s="36" t="n">
        <f aca="false">MAX(0,(P66*(1+Setup!D23/12))-Q67)</f>
        <v>0</v>
      </c>
      <c r="Q67" s="36" t="n">
        <f aca="false">IF(P66&lt;=0,0,MIN((P66*(1+Setup!D23/12)),IF(ISNUMBER(Setup!E23),Setup!E23,0)+IF((((D66&lt;=0)*(F66&lt;=0)*(H66&lt;=0)*(J66&lt;=0)*(L66&lt;=0)*(N66&lt;=0))*(P66&gt;0)),Setup!E14,0)))</f>
        <v>0</v>
      </c>
      <c r="R67" s="36" t="n">
        <f aca="false">MAX(0,(R66*(1+Setup!D24/12))-S67)</f>
        <v>0</v>
      </c>
      <c r="S67" s="36" t="n">
        <f aca="false">IF(R66&lt;=0,0,MIN((R66*(1+Setup!D24/12)),IF(ISNUMBER(Setup!E24),Setup!E24,0)+IF((((D66&lt;=0)*(F66&lt;=0)*(H66&lt;=0)*(J66&lt;=0)*(L66&lt;=0)*(N66&lt;=0)*(P66&lt;=0))*(R66&gt;0)),Setup!E14,0)))</f>
        <v>0</v>
      </c>
      <c r="T67" s="2"/>
      <c r="U67" s="37" t="n">
        <f aca="false">SUM(D67,F67,H67,J67,L67,N67,P67,R67)</f>
        <v>0</v>
      </c>
      <c r="V67" s="36" t="n">
        <f aca="false">SUM(E67,G67,I67,K67,M67,O67,Q67,S67)</f>
        <v>0</v>
      </c>
      <c r="W67" s="36" t="n">
        <f aca="false">IF(D66&gt;0,D66*Setup!D17/12,0)+IF(F66&gt;0,F66*Setup!D18/12,0)+IF(H66&gt;0,H66*Setup!D19/12,0)+IF(J66&gt;0,J66*Setup!D20/12,0)+IF(L66&gt;0,L66*Setup!D21/12,0)+IF(N66&gt;0,N66*Setup!D22/12,0)+IF(P66&gt;0,P66*Setup!D23/12,0)+IF(R66&gt;0,R66*Setup!D24/12,0)</f>
        <v>0</v>
      </c>
      <c r="X67" s="2"/>
      <c r="Y67" s="2"/>
    </row>
    <row r="68" customFormat="false" ht="18" hidden="false" customHeight="true" outlineLevel="0" collapsed="false">
      <c r="A68" s="2"/>
      <c r="B68" s="34"/>
      <c r="C68" s="35" t="n">
        <v>60</v>
      </c>
      <c r="D68" s="36" t="n">
        <f aca="false">MAX(0,(D67*(1+Setup!D17/12))-E68)</f>
        <v>0</v>
      </c>
      <c r="E68" s="36" t="n">
        <f aca="false">IF(D67&lt;=0,0,MIN((D67*(1+Setup!D17/12)),IF(ISNUMBER(Setup!E17),Setup!E17,0)+IF((D67&gt;0),Setup!E14,0)))</f>
        <v>0</v>
      </c>
      <c r="F68" s="36" t="n">
        <f aca="false">MAX(0,(F67*(1+Setup!D18/12))-G68)</f>
        <v>0</v>
      </c>
      <c r="G68" s="36" t="n">
        <f aca="false">IF(F67&lt;=0,0,MIN((F67*(1+Setup!D18/12)),IF(ISNUMBER(Setup!E18),Setup!E18,0)+IF((((D67&lt;=0))*(F67&gt;0)),Setup!E14,0)))</f>
        <v>0</v>
      </c>
      <c r="H68" s="36" t="n">
        <f aca="false">MAX(0,(H67*(1+Setup!D19/12))-I68)</f>
        <v>0</v>
      </c>
      <c r="I68" s="36" t="n">
        <f aca="false">IF(H67&lt;=0,0,MIN((H67*(1+Setup!D19/12)),IF(ISNUMBER(Setup!E19),Setup!E19,0)+IF((((D67&lt;=0)*(F67&lt;=0))*(H67&gt;0)),Setup!E14,0)))</f>
        <v>0</v>
      </c>
      <c r="J68" s="36" t="n">
        <f aca="false">MAX(0,(J67*(1+Setup!D20/12))-K68)</f>
        <v>0</v>
      </c>
      <c r="K68" s="36" t="n">
        <f aca="false">IF(J67&lt;=0,0,MIN((J67*(1+Setup!D20/12)),IF(ISNUMBER(Setup!E20),Setup!E20,0)+IF((((D67&lt;=0)*(F67&lt;=0)*(H67&lt;=0))*(J67&gt;0)),Setup!E14,0)))</f>
        <v>0</v>
      </c>
      <c r="L68" s="36" t="n">
        <f aca="false">MAX(0,(L67*(1+Setup!D21/12))-M68)</f>
        <v>0</v>
      </c>
      <c r="M68" s="36" t="n">
        <f aca="false">IF(L67&lt;=0,0,MIN((L67*(1+Setup!D21/12)),IF(ISNUMBER(Setup!E21),Setup!E21,0)+IF((((D67&lt;=0)*(F67&lt;=0)*(H67&lt;=0)*(J67&lt;=0))*(L67&gt;0)),Setup!E14,0)))</f>
        <v>0</v>
      </c>
      <c r="N68" s="36" t="n">
        <f aca="false">MAX(0,(N67*(1+Setup!D22/12))-O68)</f>
        <v>0</v>
      </c>
      <c r="O68" s="36" t="n">
        <f aca="false">IF(N67&lt;=0,0,MIN((N67*(1+Setup!D22/12)),IF(ISNUMBER(Setup!E22),Setup!E22,0)+IF((((D67&lt;=0)*(F67&lt;=0)*(H67&lt;=0)*(J67&lt;=0)*(L67&lt;=0))*(N67&gt;0)),Setup!E14,0)))</f>
        <v>0</v>
      </c>
      <c r="P68" s="36" t="n">
        <f aca="false">MAX(0,(P67*(1+Setup!D23/12))-Q68)</f>
        <v>0</v>
      </c>
      <c r="Q68" s="36" t="n">
        <f aca="false">IF(P67&lt;=0,0,MIN((P67*(1+Setup!D23/12)),IF(ISNUMBER(Setup!E23),Setup!E23,0)+IF((((D67&lt;=0)*(F67&lt;=0)*(H67&lt;=0)*(J67&lt;=0)*(L67&lt;=0)*(N67&lt;=0))*(P67&gt;0)),Setup!E14,0)))</f>
        <v>0</v>
      </c>
      <c r="R68" s="36" t="n">
        <f aca="false">MAX(0,(R67*(1+Setup!D24/12))-S68)</f>
        <v>0</v>
      </c>
      <c r="S68" s="36" t="n">
        <f aca="false">IF(R67&lt;=0,0,MIN((R67*(1+Setup!D24/12)),IF(ISNUMBER(Setup!E24),Setup!E24,0)+IF((((D67&lt;=0)*(F67&lt;=0)*(H67&lt;=0)*(J67&lt;=0)*(L67&lt;=0)*(N67&lt;=0)*(P67&lt;=0))*(R67&gt;0)),Setup!E14,0)))</f>
        <v>0</v>
      </c>
      <c r="T68" s="2"/>
      <c r="U68" s="37" t="n">
        <f aca="false">SUM(D68,F68,H68,J68,L68,N68,P68,R68)</f>
        <v>0</v>
      </c>
      <c r="V68" s="36" t="n">
        <f aca="false">SUM(E68,G68,I68,K68,M68,O68,Q68,S68)</f>
        <v>0</v>
      </c>
      <c r="W68" s="36" t="n">
        <f aca="false">IF(D67&gt;0,D67*Setup!D17/12,0)+IF(F67&gt;0,F67*Setup!D18/12,0)+IF(H67&gt;0,H67*Setup!D19/12,0)+IF(J67&gt;0,J67*Setup!D20/12,0)+IF(L67&gt;0,L67*Setup!D21/12,0)+IF(N67&gt;0,N67*Setup!D22/12,0)+IF(P67&gt;0,P67*Setup!D23/12,0)+IF(R67&gt;0,R67*Setup!D24/12,0)</f>
        <v>0</v>
      </c>
      <c r="X68" s="2"/>
      <c r="Y68" s="2"/>
    </row>
    <row r="69" customFormat="false" ht="1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customFormat="false" ht="15" hidden="false" customHeight="true" outlineLevel="0" collapsed="false">
      <c r="A70" s="2"/>
      <c r="B70" s="38" t="s">
        <v>40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customFormat="false" ht="15" hidden="false" customHeight="true" outlineLevel="0" collapsed="false">
      <c r="A71" s="2"/>
      <c r="B71" s="8" t="s">
        <v>41</v>
      </c>
      <c r="C71" s="2"/>
      <c r="D71" s="39" t="n">
        <f aca="false">SUM(W9,W10,W11,W12,W13,W14,W15,W16,W17,W18,W19,W20,W21,W22,W23,W24,W25,W26,W27,W28,W29,W30,W31,W32,W33,W34,W35,W36,W37,W38,W39,W40,W41,W42,W43,W44,W45,W46,W47,W48,W49,W50,W51,W52,W53,W54,W55,W56,W57,W58,W59,W60,W61,W62,W63,W64,W65,W66,W67,W68)</f>
        <v>3007.71338345455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customFormat="false" ht="15" hidden="false" customHeight="true" outlineLevel="0" collapsed="false">
      <c r="A72" s="2"/>
      <c r="B72" s="8" t="s">
        <v>42</v>
      </c>
      <c r="C72" s="2"/>
      <c r="D72" s="40" t="n">
        <f aca="false">COUNTIF(U9:U68,"&gt;0")</f>
        <v>46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customFormat="false" ht="15" hidden="false" customHeight="true" outlineLevel="0" collapsed="false">
      <c r="A73" s="2"/>
      <c r="B73" s="8" t="s">
        <v>43</v>
      </c>
      <c r="C73" s="2"/>
      <c r="D73" s="39" t="n">
        <f aca="false">SUM(V9,V10,V11,V12,V13,V14,V15,V16,V17,V18,V19,V20,V21,V22,V23,V24,V25,V26,V27,V28,V29,V30,V31,V32,V33,V34,V35,V36,V37,V38,V39,V40,V41,V42,V43,V44,V45,V46,V47,V48,V49,V50,V51,V52,V53,V54,V55,V56,V57,V58,V59,V60,V61,V62,V63,V64,V65,V66,V67,V68)</f>
        <v>13007.7133834546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customFormat="false" ht="1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customFormat="false" ht="15" hidden="false" customHeight="true" outlineLevel="0" collapsed="false">
      <c r="A75" s="2"/>
      <c r="B75" s="25" t="s">
        <v>44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"/>
      <c r="Y75" s="2"/>
    </row>
    <row r="76" customFormat="false" ht="1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customFormat="false" ht="1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customFormat="false" ht="1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customFormat="false" ht="1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customFormat="false" ht="1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customFormat="false" ht="1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customFormat="false" ht="1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customFormat="false" ht="1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customFormat="false" ht="1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customFormat="false" ht="1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customFormat="false" ht="1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customFormat="false" ht="1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customFormat="false" ht="1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customFormat="false" ht="1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customFormat="false" ht="1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customFormat="false" ht="1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customFormat="false" ht="1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customFormat="false" ht="1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customFormat="false" ht="1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customFormat="false" ht="1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customFormat="false" ht="1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customFormat="false" ht="1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customFormat="false" ht="1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customFormat="false" ht="1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customFormat="false" ht="1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customFormat="false" ht="1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customFormat="false" ht="1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customFormat="false" ht="1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customFormat="false" ht="1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customFormat="false" ht="1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customFormat="false" ht="1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customFormat="false" ht="1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customFormat="false" ht="1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customFormat="false" ht="1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customFormat="false" ht="1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customFormat="false" ht="1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customFormat="false" ht="1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customFormat="false" ht="1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customFormat="false" ht="1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customFormat="false" ht="1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customFormat="false" ht="1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customFormat="false" ht="1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customFormat="false" ht="1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customFormat="false" ht="1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customFormat="false" ht="1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customFormat="false" ht="1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customFormat="false" ht="1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customFormat="false" ht="1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customFormat="false" ht="1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customFormat="false" ht="1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customFormat="false" ht="1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customFormat="false" ht="1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customFormat="false" ht="1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customFormat="false" ht="1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customFormat="false" ht="1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</sheetData>
  <mergeCells count="12">
    <mergeCell ref="B2:W2"/>
    <mergeCell ref="B3:W3"/>
    <mergeCell ref="B4:W4"/>
    <mergeCell ref="D6:E6"/>
    <mergeCell ref="F6:G6"/>
    <mergeCell ref="H6:I6"/>
    <mergeCell ref="J6:K6"/>
    <mergeCell ref="L6:M6"/>
    <mergeCell ref="N6:O6"/>
    <mergeCell ref="P6:Q6"/>
    <mergeCell ref="R6:S6"/>
    <mergeCell ref="B75:W7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A623"/>
    <pageSetUpPr fitToPage="false"/>
  </sheetPr>
  <dimension ref="A1:Y1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0"/>
    <col collapsed="false" customWidth="true" hidden="false" outlineLevel="0" max="3" min="3" style="1" width="7"/>
    <col collapsed="false" customWidth="true" hidden="false" outlineLevel="0" max="4" min="4" style="1" width="13"/>
    <col collapsed="false" customWidth="true" hidden="false" outlineLevel="0" max="5" min="5" style="1" width="11"/>
    <col collapsed="false" customWidth="true" hidden="false" outlineLevel="0" max="6" min="6" style="1" width="13"/>
    <col collapsed="false" customWidth="true" hidden="false" outlineLevel="0" max="7" min="7" style="1" width="11"/>
    <col collapsed="false" customWidth="true" hidden="false" outlineLevel="0" max="8" min="8" style="1" width="13"/>
    <col collapsed="false" customWidth="true" hidden="false" outlineLevel="0" max="9" min="9" style="1" width="11"/>
    <col collapsed="false" customWidth="true" hidden="false" outlineLevel="0" max="10" min="10" style="1" width="13"/>
    <col collapsed="false" customWidth="true" hidden="false" outlineLevel="0" max="11" min="11" style="1" width="11"/>
    <col collapsed="false" customWidth="true" hidden="false" outlineLevel="0" max="12" min="12" style="1" width="13"/>
    <col collapsed="false" customWidth="true" hidden="false" outlineLevel="0" max="13" min="13" style="1" width="11"/>
    <col collapsed="false" customWidth="true" hidden="false" outlineLevel="0" max="14" min="14" style="1" width="13"/>
    <col collapsed="false" customWidth="true" hidden="false" outlineLevel="0" max="15" min="15" style="1" width="11"/>
    <col collapsed="false" customWidth="true" hidden="false" outlineLevel="0" max="16" min="16" style="1" width="13"/>
    <col collapsed="false" customWidth="true" hidden="false" outlineLevel="0" max="17" min="17" style="1" width="11"/>
    <col collapsed="false" customWidth="true" hidden="false" outlineLevel="0" max="18" min="18" style="1" width="13"/>
    <col collapsed="false" customWidth="true" hidden="false" outlineLevel="0" max="19" min="19" style="1" width="11"/>
    <col collapsed="false" customWidth="true" hidden="false" outlineLevel="0" max="20" min="20" style="1" width="2"/>
    <col collapsed="false" customWidth="true" hidden="false" outlineLevel="0" max="22" min="21" style="1" width="14"/>
    <col collapsed="false" customWidth="true" hidden="false" outlineLevel="0" max="23" min="23" style="1" width="16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27.75" hidden="false" customHeight="true" outlineLevel="0" collapsed="false">
      <c r="A2" s="2"/>
      <c r="B2" s="26" t="s">
        <v>45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"/>
      <c r="Y2" s="2"/>
    </row>
    <row r="3" customFormat="false" ht="15" hidden="false" customHeight="true" outlineLevel="0" collapsed="false">
      <c r="A3" s="2"/>
      <c r="B3" s="27" t="s">
        <v>46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"/>
      <c r="Y3" s="2"/>
    </row>
    <row r="4" customFormat="false" ht="15" hidden="false" customHeight="true" outlineLevel="0" collapsed="false">
      <c r="A4" s="2"/>
      <c r="B4" s="6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2"/>
      <c r="Y4" s="2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9.5" hidden="false" customHeight="true" outlineLevel="0" collapsed="false">
      <c r="A6" s="2"/>
      <c r="B6" s="11" t="s">
        <v>30</v>
      </c>
      <c r="C6" s="11" t="s">
        <v>31</v>
      </c>
      <c r="D6" s="28" t="str">
        <f aca="false">IF(Setup!B17&lt;&gt;"",Setup!B17,"Debt 1")</f>
        <v>Store card</v>
      </c>
      <c r="E6" s="28"/>
      <c r="F6" s="28" t="str">
        <f aca="false">IF(Setup!B18&lt;&gt;"",Setup!B18,"Debt 2")</f>
        <v>Credit card</v>
      </c>
      <c r="G6" s="28"/>
      <c r="H6" s="28" t="str">
        <f aca="false">IF(Setup!B19&lt;&gt;"",Setup!B19,"Debt 3")</f>
        <v>Personal loan</v>
      </c>
      <c r="I6" s="28"/>
      <c r="J6" s="28" t="str">
        <f aca="false">IF(Setup!B20&lt;&gt;"",Setup!B20,"Debt 4")</f>
        <v>Debt 4</v>
      </c>
      <c r="K6" s="28"/>
      <c r="L6" s="28" t="str">
        <f aca="false">IF(Setup!B21&lt;&gt;"",Setup!B21,"Debt 5")</f>
        <v>Debt 5</v>
      </c>
      <c r="M6" s="28"/>
      <c r="N6" s="28" t="str">
        <f aca="false">IF(Setup!B22&lt;&gt;"",Setup!B22,"Debt 6")</f>
        <v>Debt 6</v>
      </c>
      <c r="O6" s="28"/>
      <c r="P6" s="28" t="str">
        <f aca="false">IF(Setup!B23&lt;&gt;"",Setup!B23,"Debt 7")</f>
        <v>Debt 7</v>
      </c>
      <c r="Q6" s="28"/>
      <c r="R6" s="28" t="str">
        <f aca="false">IF(Setup!B24&lt;&gt;"",Setup!B24,"Debt 8")</f>
        <v>Debt 8</v>
      </c>
      <c r="S6" s="28"/>
      <c r="T6" s="2"/>
      <c r="U6" s="11" t="s">
        <v>32</v>
      </c>
      <c r="V6" s="11" t="s">
        <v>33</v>
      </c>
      <c r="W6" s="11" t="s">
        <v>34</v>
      </c>
      <c r="X6" s="2"/>
      <c r="Y6" s="2"/>
    </row>
    <row r="7" customFormat="false" ht="16.5" hidden="false" customHeight="true" outlineLevel="0" collapsed="false">
      <c r="A7" s="2"/>
      <c r="B7" s="20"/>
      <c r="C7" s="29" t="s">
        <v>35</v>
      </c>
      <c r="D7" s="29" t="s">
        <v>36</v>
      </c>
      <c r="E7" s="29" t="s">
        <v>37</v>
      </c>
      <c r="F7" s="29" t="s">
        <v>36</v>
      </c>
      <c r="G7" s="29" t="s">
        <v>37</v>
      </c>
      <c r="H7" s="29" t="s">
        <v>36</v>
      </c>
      <c r="I7" s="29" t="s">
        <v>37</v>
      </c>
      <c r="J7" s="29" t="s">
        <v>36</v>
      </c>
      <c r="K7" s="29" t="s">
        <v>37</v>
      </c>
      <c r="L7" s="29" t="s">
        <v>36</v>
      </c>
      <c r="M7" s="29" t="s">
        <v>37</v>
      </c>
      <c r="N7" s="29" t="s">
        <v>36</v>
      </c>
      <c r="O7" s="29" t="s">
        <v>37</v>
      </c>
      <c r="P7" s="29" t="s">
        <v>36</v>
      </c>
      <c r="Q7" s="29" t="s">
        <v>37</v>
      </c>
      <c r="R7" s="29" t="s">
        <v>36</v>
      </c>
      <c r="S7" s="29" t="s">
        <v>37</v>
      </c>
      <c r="T7" s="2"/>
      <c r="U7" s="20"/>
      <c r="V7" s="20"/>
      <c r="W7" s="20"/>
      <c r="X7" s="2"/>
      <c r="Y7" s="2"/>
    </row>
    <row r="8" customFormat="false" ht="19.5" hidden="false" customHeight="true" outlineLevel="0" collapsed="false">
      <c r="A8" s="2"/>
      <c r="B8" s="30" t="s">
        <v>38</v>
      </c>
      <c r="C8" s="31" t="n">
        <v>0</v>
      </c>
      <c r="D8" s="32" t="n">
        <f aca="false">IF(ISNUMBER(Setup!C17),Setup!C17,0)</f>
        <v>900</v>
      </c>
      <c r="E8" s="31" t="s">
        <v>39</v>
      </c>
      <c r="F8" s="32" t="n">
        <f aca="false">IF(ISNUMBER(Setup!C18),Setup!C18,0)</f>
        <v>3500</v>
      </c>
      <c r="G8" s="31" t="s">
        <v>39</v>
      </c>
      <c r="H8" s="32" t="n">
        <f aca="false">IF(ISNUMBER(Setup!C19),Setup!C19,0)</f>
        <v>5600</v>
      </c>
      <c r="I8" s="31" t="s">
        <v>39</v>
      </c>
      <c r="J8" s="32" t="n">
        <f aca="false">IF(ISNUMBER(Setup!C20),Setup!C20,0)</f>
        <v>0</v>
      </c>
      <c r="K8" s="31" t="s">
        <v>39</v>
      </c>
      <c r="L8" s="32" t="n">
        <f aca="false">IF(ISNUMBER(Setup!C21),Setup!C21,0)</f>
        <v>0</v>
      </c>
      <c r="M8" s="31" t="s">
        <v>39</v>
      </c>
      <c r="N8" s="32" t="n">
        <f aca="false">IF(ISNUMBER(Setup!C22),Setup!C22,0)</f>
        <v>0</v>
      </c>
      <c r="O8" s="31" t="s">
        <v>39</v>
      </c>
      <c r="P8" s="32" t="n">
        <f aca="false">IF(ISNUMBER(Setup!C23),Setup!C23,0)</f>
        <v>0</v>
      </c>
      <c r="Q8" s="31" t="s">
        <v>39</v>
      </c>
      <c r="R8" s="32" t="n">
        <f aca="false">IF(ISNUMBER(Setup!C24),Setup!C24,0)</f>
        <v>0</v>
      </c>
      <c r="S8" s="31" t="s">
        <v>39</v>
      </c>
      <c r="T8" s="2"/>
      <c r="U8" s="33" t="n">
        <f aca="false">SUM(D8,F8,H8,J8,L8,N8,P8,R8)</f>
        <v>10000</v>
      </c>
      <c r="V8" s="31" t="s">
        <v>39</v>
      </c>
      <c r="W8" s="31" t="s">
        <v>39</v>
      </c>
      <c r="X8" s="2"/>
      <c r="Y8" s="2"/>
    </row>
    <row r="9" customFormat="false" ht="18" hidden="false" customHeight="true" outlineLevel="0" collapsed="false">
      <c r="A9" s="2"/>
      <c r="B9" s="34"/>
      <c r="C9" s="35" t="n">
        <v>1</v>
      </c>
      <c r="D9" s="36" t="n">
        <f aca="false">MAX(0,(D8*(1+Setup!D17/12))-E9)</f>
        <v>801.175</v>
      </c>
      <c r="E9" s="36" t="n">
        <f aca="false">IF(D8&lt;=0,0,MIN((D8*(1+Setup!D17/12)),IF(ISNUMBER(Setup!E17),Setup!E17,0)+IF((D8&gt;0),Setup!E14,0)))</f>
        <v>125</v>
      </c>
      <c r="F9" s="36" t="n">
        <f aca="false">MAX(0,(F8*(1+Setup!D18/12))-G9)</f>
        <v>3496.79166666667</v>
      </c>
      <c r="G9" s="36" t="n">
        <f aca="false">IF(F8&lt;=0,0,MIN((F8*(1+Setup!D18/12)),IF(ISNUMBER(Setup!E18),Setup!E18,0)+IF((((D8&lt;=0))*(F8&gt;0)),Setup!E14,0)))</f>
        <v>70</v>
      </c>
      <c r="H9" s="36" t="n">
        <f aca="false">MAX(0,(H8*(1+Setup!D19/12))-I9)</f>
        <v>5520.2</v>
      </c>
      <c r="I9" s="36" t="n">
        <f aca="false">IF(H8&lt;=0,0,MIN((H8*(1+Setup!D19/12)),IF(ISNUMBER(Setup!E19),Setup!E19,0)+IF((((D8&lt;=0)*(F8&lt;=0))*(H8&gt;0)),Setup!E14,0)))</f>
        <v>126</v>
      </c>
      <c r="J9" s="36" t="n">
        <f aca="false">MAX(0,(J8*(1+Setup!D20/12))-K9)</f>
        <v>0</v>
      </c>
      <c r="K9" s="36" t="n">
        <f aca="false">IF(J8&lt;=0,0,MIN((J8*(1+Setup!D20/12)),IF(ISNUMBER(Setup!E20),Setup!E20,0)+IF((((D8&lt;=0)*(F8&lt;=0)*(H8&lt;=0))*(J8&gt;0)),Setup!E14,0)))</f>
        <v>0</v>
      </c>
      <c r="L9" s="36" t="n">
        <f aca="false">MAX(0,(L8*(1+Setup!D21/12))-M9)</f>
        <v>0</v>
      </c>
      <c r="M9" s="36" t="n">
        <f aca="false">IF(L8&lt;=0,0,MIN((L8*(1+Setup!D21/12)),IF(ISNUMBER(Setup!E21),Setup!E21,0)+IF((((D8&lt;=0)*(F8&lt;=0)*(H8&lt;=0)*(J8&lt;=0))*(L8&gt;0)),Setup!E14,0)))</f>
        <v>0</v>
      </c>
      <c r="N9" s="36" t="n">
        <f aca="false">MAX(0,(N8*(1+Setup!D22/12))-O9)</f>
        <v>0</v>
      </c>
      <c r="O9" s="36" t="n">
        <f aca="false">IF(N8&lt;=0,0,MIN((N8*(1+Setup!D22/12)),IF(ISNUMBER(Setup!E22),Setup!E22,0)+IF((((D8&lt;=0)*(F8&lt;=0)*(H8&lt;=0)*(J8&lt;=0)*(L8&lt;=0))*(N8&gt;0)),Setup!E14,0)))</f>
        <v>0</v>
      </c>
      <c r="P9" s="36" t="n">
        <f aca="false">MAX(0,(P8*(1+Setup!D23/12))-Q9)</f>
        <v>0</v>
      </c>
      <c r="Q9" s="36" t="n">
        <f aca="false">IF(P8&lt;=0,0,MIN((P8*(1+Setup!D23/12)),IF(ISNUMBER(Setup!E23),Setup!E23,0)+IF((((D8&lt;=0)*(F8&lt;=0)*(H8&lt;=0)*(J8&lt;=0)*(L8&lt;=0)*(N8&lt;=0))*(P8&gt;0)),Setup!E14,0)))</f>
        <v>0</v>
      </c>
      <c r="R9" s="36" t="n">
        <f aca="false">MAX(0,(R8*(1+Setup!D24/12))-S9)</f>
        <v>0</v>
      </c>
      <c r="S9" s="36" t="n">
        <f aca="false">IF(R8&lt;=0,0,MIN((R8*(1+Setup!D24/12)),IF(ISNUMBER(Setup!E24),Setup!E24,0)+IF((((D8&lt;=0)*(F8&lt;=0)*(H8&lt;=0)*(J8&lt;=0)*(L8&lt;=0)*(N8&lt;=0)*(P8&lt;=0))*(R8&gt;0)),Setup!E14,0)))</f>
        <v>0</v>
      </c>
      <c r="T9" s="2"/>
      <c r="U9" s="37" t="n">
        <f aca="false">SUM(D9,F9,H9,J9,L9,N9,P9,R9)</f>
        <v>9818.16666666667</v>
      </c>
      <c r="V9" s="36" t="n">
        <f aca="false">SUM(E9,G9,I9,K9,M9,O9,Q9,S9)</f>
        <v>321</v>
      </c>
      <c r="W9" s="36" t="n">
        <f aca="false">IF(D8&gt;0,D8*Setup!D17/12,0)+IF(F8&gt;0,F8*Setup!D18/12,0)+IF(H8&gt;0,H8*Setup!D19/12,0)+IF(J8&gt;0,J8*Setup!D20/12,0)+IF(L8&gt;0,L8*Setup!D21/12,0)+IF(N8&gt;0,N8*Setup!D22/12,0)+IF(P8&gt;0,P8*Setup!D23/12,0)+IF(R8&gt;0,R8*Setup!D24/12,0)</f>
        <v>139.166666666667</v>
      </c>
      <c r="X9" s="2"/>
      <c r="Y9" s="2"/>
    </row>
    <row r="10" customFormat="false" ht="18" hidden="false" customHeight="true" outlineLevel="0" collapsed="false">
      <c r="A10" s="2"/>
      <c r="B10" s="34"/>
      <c r="C10" s="35" t="n">
        <v>2</v>
      </c>
      <c r="D10" s="36" t="n">
        <f aca="false">MAX(0,(D9*(1+Setup!D17/12))-E10)</f>
        <v>699.475839583333</v>
      </c>
      <c r="E10" s="36" t="n">
        <f aca="false">IF(D9&lt;=0,0,MIN((D9*(1+Setup!D17/12)),IF(ISNUMBER(Setup!E17),Setup!E17,0)+IF((D9&gt;0),Setup!E14,0)))</f>
        <v>125</v>
      </c>
      <c r="F10" s="36" t="n">
        <f aca="false">MAX(0,(F9*(1+Setup!D18/12))-G10)</f>
        <v>3493.52210763889</v>
      </c>
      <c r="G10" s="36" t="n">
        <f aca="false">IF(F9&lt;=0,0,MIN((F9*(1+Setup!D18/12)),IF(ISNUMBER(Setup!E18),Setup!E18,0)+IF((((D9&lt;=0))*(F9&gt;0)),Setup!E14,0)))</f>
        <v>70</v>
      </c>
      <c r="H10" s="36" t="n">
        <f aca="false">MAX(0,(H9*(1+Setup!D19/12))-I10)</f>
        <v>5439.74165</v>
      </c>
      <c r="I10" s="36" t="n">
        <f aca="false">IF(H9&lt;=0,0,MIN((H9*(1+Setup!D19/12)),IF(ISNUMBER(Setup!E19),Setup!E19,0)+IF((((D9&lt;=0)*(F9&lt;=0))*(H9&gt;0)),Setup!E14,0)))</f>
        <v>126</v>
      </c>
      <c r="J10" s="36" t="n">
        <f aca="false">MAX(0,(J9*(1+Setup!D20/12))-K10)</f>
        <v>0</v>
      </c>
      <c r="K10" s="36" t="n">
        <f aca="false">IF(J9&lt;=0,0,MIN((J9*(1+Setup!D20/12)),IF(ISNUMBER(Setup!E20),Setup!E20,0)+IF((((D9&lt;=0)*(F9&lt;=0)*(H9&lt;=0))*(J9&gt;0)),Setup!E14,0)))</f>
        <v>0</v>
      </c>
      <c r="L10" s="36" t="n">
        <f aca="false">MAX(0,(L9*(1+Setup!D21/12))-M10)</f>
        <v>0</v>
      </c>
      <c r="M10" s="36" t="n">
        <f aca="false">IF(L9&lt;=0,0,MIN((L9*(1+Setup!D21/12)),IF(ISNUMBER(Setup!E21),Setup!E21,0)+IF((((D9&lt;=0)*(F9&lt;=0)*(H9&lt;=0)*(J9&lt;=0))*(L9&gt;0)),Setup!E14,0)))</f>
        <v>0</v>
      </c>
      <c r="N10" s="36" t="n">
        <f aca="false">MAX(0,(N9*(1+Setup!D22/12))-O10)</f>
        <v>0</v>
      </c>
      <c r="O10" s="36" t="n">
        <f aca="false">IF(N9&lt;=0,0,MIN((N9*(1+Setup!D22/12)),IF(ISNUMBER(Setup!E22),Setup!E22,0)+IF((((D9&lt;=0)*(F9&lt;=0)*(H9&lt;=0)*(J9&lt;=0)*(L9&lt;=0))*(N9&gt;0)),Setup!E14,0)))</f>
        <v>0</v>
      </c>
      <c r="P10" s="36" t="n">
        <f aca="false">MAX(0,(P9*(1+Setup!D23/12))-Q10)</f>
        <v>0</v>
      </c>
      <c r="Q10" s="36" t="n">
        <f aca="false">IF(P9&lt;=0,0,MIN((P9*(1+Setup!D23/12)),IF(ISNUMBER(Setup!E23),Setup!E23,0)+IF((((D9&lt;=0)*(F9&lt;=0)*(H9&lt;=0)*(J9&lt;=0)*(L9&lt;=0)*(N9&lt;=0))*(P9&gt;0)),Setup!E14,0)))</f>
        <v>0</v>
      </c>
      <c r="R10" s="36" t="n">
        <f aca="false">MAX(0,(R9*(1+Setup!D24/12))-S10)</f>
        <v>0</v>
      </c>
      <c r="S10" s="36" t="n">
        <f aca="false">IF(R9&lt;=0,0,MIN((R9*(1+Setup!D24/12)),IF(ISNUMBER(Setup!E24),Setup!E24,0)+IF((((D9&lt;=0)*(F9&lt;=0)*(H9&lt;=0)*(J9&lt;=0)*(L9&lt;=0)*(N9&lt;=0)*(P9&lt;=0))*(R9&gt;0)),Setup!E14,0)))</f>
        <v>0</v>
      </c>
      <c r="T10" s="2"/>
      <c r="U10" s="37" t="n">
        <f aca="false">SUM(D10,F10,H10,J10,L10,N10,P10,R10)</f>
        <v>9632.73959722222</v>
      </c>
      <c r="V10" s="36" t="n">
        <f aca="false">SUM(E10,G10,I10,K10,M10,O10,Q10,S10)</f>
        <v>321</v>
      </c>
      <c r="W10" s="36" t="n">
        <f aca="false">IF(D9&gt;0,D9*Setup!D17/12,0)+IF(F9&gt;0,F9*Setup!D18/12,0)+IF(H9&gt;0,H9*Setup!D19/12,0)+IF(J9&gt;0,J9*Setup!D20/12,0)+IF(L9&gt;0,L9*Setup!D21/12,0)+IF(N9&gt;0,N9*Setup!D22/12,0)+IF(P9&gt;0,P9*Setup!D23/12,0)+IF(R9&gt;0,R9*Setup!D24/12,0)</f>
        <v>135.572930555556</v>
      </c>
      <c r="X10" s="2"/>
      <c r="Y10" s="2"/>
    </row>
    <row r="11" customFormat="false" ht="18" hidden="false" customHeight="true" outlineLevel="0" collapsed="false">
      <c r="A11" s="2"/>
      <c r="B11" s="34"/>
      <c r="C11" s="35" t="n">
        <v>3</v>
      </c>
      <c r="D11" s="36" t="n">
        <f aca="false">MAX(0,(D10*(1+Setup!D17/12))-E11)</f>
        <v>594.818928584549</v>
      </c>
      <c r="E11" s="36" t="n">
        <f aca="false">IF(D10&lt;=0,0,MIN((D10*(1+Setup!D17/12)),IF(ISNUMBER(Setup!E17),Setup!E17,0)+IF((D10&gt;0),Setup!E14,0)))</f>
        <v>125</v>
      </c>
      <c r="F11" s="36" t="n">
        <f aca="false">MAX(0,(F10*(1+Setup!D18/12))-G11)</f>
        <v>3490.19015452633</v>
      </c>
      <c r="G11" s="36" t="n">
        <f aca="false">IF(F10&lt;=0,0,MIN((F10*(1+Setup!D18/12)),IF(ISNUMBER(Setup!E18),Setup!E18,0)+IF((((D10&lt;=0))*(F10&gt;0)),Setup!E14,0)))</f>
        <v>70</v>
      </c>
      <c r="H11" s="36" t="n">
        <f aca="false">MAX(0,(H10*(1+Setup!D19/12))-I11)</f>
        <v>5358.6195186125</v>
      </c>
      <c r="I11" s="36" t="n">
        <f aca="false">IF(H10&lt;=0,0,MIN((H10*(1+Setup!D19/12)),IF(ISNUMBER(Setup!E19),Setup!E19,0)+IF((((D10&lt;=0)*(F10&lt;=0))*(H10&gt;0)),Setup!E14,0)))</f>
        <v>126</v>
      </c>
      <c r="J11" s="36" t="n">
        <f aca="false">MAX(0,(J10*(1+Setup!D20/12))-K11)</f>
        <v>0</v>
      </c>
      <c r="K11" s="36" t="n">
        <f aca="false">IF(J10&lt;=0,0,MIN((J10*(1+Setup!D20/12)),IF(ISNUMBER(Setup!E20),Setup!E20,0)+IF((((D10&lt;=0)*(F10&lt;=0)*(H10&lt;=0))*(J10&gt;0)),Setup!E14,0)))</f>
        <v>0</v>
      </c>
      <c r="L11" s="36" t="n">
        <f aca="false">MAX(0,(L10*(1+Setup!D21/12))-M11)</f>
        <v>0</v>
      </c>
      <c r="M11" s="36" t="n">
        <f aca="false">IF(L10&lt;=0,0,MIN((L10*(1+Setup!D21/12)),IF(ISNUMBER(Setup!E21),Setup!E21,0)+IF((((D10&lt;=0)*(F10&lt;=0)*(H10&lt;=0)*(J10&lt;=0))*(L10&gt;0)),Setup!E14,0)))</f>
        <v>0</v>
      </c>
      <c r="N11" s="36" t="n">
        <f aca="false">MAX(0,(N10*(1+Setup!D22/12))-O11)</f>
        <v>0</v>
      </c>
      <c r="O11" s="36" t="n">
        <f aca="false">IF(N10&lt;=0,0,MIN((N10*(1+Setup!D22/12)),IF(ISNUMBER(Setup!E22),Setup!E22,0)+IF((((D10&lt;=0)*(F10&lt;=0)*(H10&lt;=0)*(J10&lt;=0)*(L10&lt;=0))*(N10&gt;0)),Setup!E14,0)))</f>
        <v>0</v>
      </c>
      <c r="P11" s="36" t="n">
        <f aca="false">MAX(0,(P10*(1+Setup!D23/12))-Q11)</f>
        <v>0</v>
      </c>
      <c r="Q11" s="36" t="n">
        <f aca="false">IF(P10&lt;=0,0,MIN((P10*(1+Setup!D23/12)),IF(ISNUMBER(Setup!E23),Setup!E23,0)+IF((((D10&lt;=0)*(F10&lt;=0)*(H10&lt;=0)*(J10&lt;=0)*(L10&lt;=0)*(N10&lt;=0))*(P10&gt;0)),Setup!E14,0)))</f>
        <v>0</v>
      </c>
      <c r="R11" s="36" t="n">
        <f aca="false">MAX(0,(R10*(1+Setup!D24/12))-S11)</f>
        <v>0</v>
      </c>
      <c r="S11" s="36" t="n">
        <f aca="false">IF(R10&lt;=0,0,MIN((R10*(1+Setup!D24/12)),IF(ISNUMBER(Setup!E24),Setup!E24,0)+IF((((D10&lt;=0)*(F10&lt;=0)*(H10&lt;=0)*(J10&lt;=0)*(L10&lt;=0)*(N10&lt;=0)*(P10&lt;=0))*(R10&gt;0)),Setup!E14,0)))</f>
        <v>0</v>
      </c>
      <c r="T11" s="2"/>
      <c r="U11" s="37" t="n">
        <f aca="false">SUM(D11,F11,H11,J11,L11,N11,P11,R11)</f>
        <v>9443.62860172338</v>
      </c>
      <c r="V11" s="36" t="n">
        <f aca="false">SUM(E11,G11,I11,K11,M11,O11,Q11,S11)</f>
        <v>321</v>
      </c>
      <c r="W11" s="36" t="n">
        <f aca="false">IF(D10&gt;0,D10*Setup!D17/12,0)+IF(F10&gt;0,F10*Setup!D18/12,0)+IF(H10&gt;0,H10*Setup!D19/12,0)+IF(J10&gt;0,J10*Setup!D20/12,0)+IF(L10&gt;0,L10*Setup!D21/12,0)+IF(N10&gt;0,N10*Setup!D22/12,0)+IF(P10&gt;0,P10*Setup!D23/12,0)+IF(R10&gt;0,R10*Setup!D24/12,0)</f>
        <v>131.889004501157</v>
      </c>
      <c r="X11" s="2"/>
      <c r="Y11" s="2"/>
    </row>
    <row r="12" customFormat="false" ht="18" hidden="false" customHeight="true" outlineLevel="0" collapsed="false">
      <c r="A12" s="2"/>
      <c r="B12" s="34"/>
      <c r="C12" s="35" t="n">
        <v>4</v>
      </c>
      <c r="D12" s="36" t="n">
        <f aca="false">MAX(0,(D11*(1+Setup!D17/12))-E12)</f>
        <v>487.118245757549</v>
      </c>
      <c r="E12" s="36" t="n">
        <f aca="false">IF(D11&lt;=0,0,MIN((D11*(1+Setup!D17/12)),IF(ISNUMBER(Setup!E17),Setup!E17,0)+IF((D11&gt;0),Setup!E14,0)))</f>
        <v>125</v>
      </c>
      <c r="F12" s="36" t="n">
        <f aca="false">MAX(0,(F11*(1+Setup!D18/12))-G12)</f>
        <v>3486.79461664188</v>
      </c>
      <c r="G12" s="36" t="n">
        <f aca="false">IF(F11&lt;=0,0,MIN((F11*(1+Setup!D18/12)),IF(ISNUMBER(Setup!E18),Setup!E18,0)+IF((((D11&lt;=0))*(F11&gt;0)),Setup!E14,0)))</f>
        <v>70</v>
      </c>
      <c r="H12" s="36" t="n">
        <f aca="false">MAX(0,(H11*(1+Setup!D19/12))-I12)</f>
        <v>5276.82812964106</v>
      </c>
      <c r="I12" s="36" t="n">
        <f aca="false">IF(H11&lt;=0,0,MIN((H11*(1+Setup!D19/12)),IF(ISNUMBER(Setup!E19),Setup!E19,0)+IF((((D11&lt;=0)*(F11&lt;=0))*(H11&gt;0)),Setup!E14,0)))</f>
        <v>126</v>
      </c>
      <c r="J12" s="36" t="n">
        <f aca="false">MAX(0,(J11*(1+Setup!D20/12))-K12)</f>
        <v>0</v>
      </c>
      <c r="K12" s="36" t="n">
        <f aca="false">IF(J11&lt;=0,0,MIN((J11*(1+Setup!D20/12)),IF(ISNUMBER(Setup!E20),Setup!E20,0)+IF((((D11&lt;=0)*(F11&lt;=0)*(H11&lt;=0))*(J11&gt;0)),Setup!E14,0)))</f>
        <v>0</v>
      </c>
      <c r="L12" s="36" t="n">
        <f aca="false">MAX(0,(L11*(1+Setup!D21/12))-M12)</f>
        <v>0</v>
      </c>
      <c r="M12" s="36" t="n">
        <f aca="false">IF(L11&lt;=0,0,MIN((L11*(1+Setup!D21/12)),IF(ISNUMBER(Setup!E21),Setup!E21,0)+IF((((D11&lt;=0)*(F11&lt;=0)*(H11&lt;=0)*(J11&lt;=0))*(L11&gt;0)),Setup!E14,0)))</f>
        <v>0</v>
      </c>
      <c r="N12" s="36" t="n">
        <f aca="false">MAX(0,(N11*(1+Setup!D22/12))-O12)</f>
        <v>0</v>
      </c>
      <c r="O12" s="36" t="n">
        <f aca="false">IF(N11&lt;=0,0,MIN((N11*(1+Setup!D22/12)),IF(ISNUMBER(Setup!E22),Setup!E22,0)+IF((((D11&lt;=0)*(F11&lt;=0)*(H11&lt;=0)*(J11&lt;=0)*(L11&lt;=0))*(N11&gt;0)),Setup!E14,0)))</f>
        <v>0</v>
      </c>
      <c r="P12" s="36" t="n">
        <f aca="false">MAX(0,(P11*(1+Setup!D23/12))-Q12)</f>
        <v>0</v>
      </c>
      <c r="Q12" s="36" t="n">
        <f aca="false">IF(P11&lt;=0,0,MIN((P11*(1+Setup!D23/12)),IF(ISNUMBER(Setup!E23),Setup!E23,0)+IF((((D11&lt;=0)*(F11&lt;=0)*(H11&lt;=0)*(J11&lt;=0)*(L11&lt;=0)*(N11&lt;=0))*(P11&gt;0)),Setup!E14,0)))</f>
        <v>0</v>
      </c>
      <c r="R12" s="36" t="n">
        <f aca="false">MAX(0,(R11*(1+Setup!D24/12))-S12)</f>
        <v>0</v>
      </c>
      <c r="S12" s="36" t="n">
        <f aca="false">IF(R11&lt;=0,0,MIN((R11*(1+Setup!D24/12)),IF(ISNUMBER(Setup!E24),Setup!E24,0)+IF((((D11&lt;=0)*(F11&lt;=0)*(H11&lt;=0)*(J11&lt;=0)*(L11&lt;=0)*(N11&lt;=0)*(P11&lt;=0))*(R11&gt;0)),Setup!E14,0)))</f>
        <v>0</v>
      </c>
      <c r="T12" s="2"/>
      <c r="U12" s="37" t="n">
        <f aca="false">SUM(D12,F12,H12,J12,L12,N12,P12,R12)</f>
        <v>9250.74099204048</v>
      </c>
      <c r="V12" s="36" t="n">
        <f aca="false">SUM(E12,G12,I12,K12,M12,O12,Q12,S12)</f>
        <v>321</v>
      </c>
      <c r="W12" s="36" t="n">
        <f aca="false">IF(D11&gt;0,D11*Setup!D17/12,0)+IF(F11&gt;0,F11*Setup!D18/12,0)+IF(H11&gt;0,H11*Setup!D19/12,0)+IF(J11&gt;0,J11*Setup!D20/12,0)+IF(L11&gt;0,L11*Setup!D21/12,0)+IF(N11&gt;0,N11*Setup!D22/12,0)+IF(P11&gt;0,P11*Setup!D23/12,0)+IF(R11&gt;0,R11*Setup!D24/12,0)</f>
        <v>128.112390317098</v>
      </c>
      <c r="X12" s="2"/>
      <c r="Y12" s="2"/>
    </row>
    <row r="13" customFormat="false" ht="18" hidden="false" customHeight="true" outlineLevel="0" collapsed="false">
      <c r="A13" s="2"/>
      <c r="B13" s="34"/>
      <c r="C13" s="35" t="n">
        <v>5</v>
      </c>
      <c r="D13" s="36" t="n">
        <f aca="false">MAX(0,(D12*(1+Setup!D17/12))-E13)</f>
        <v>376.285268071665</v>
      </c>
      <c r="E13" s="36" t="n">
        <f aca="false">IF(D12&lt;=0,0,MIN((D12*(1+Setup!D17/12)),IF(ISNUMBER(Setup!E17),Setup!E17,0)+IF((D12&gt;0),Setup!E14,0)))</f>
        <v>125</v>
      </c>
      <c r="F13" s="36" t="n">
        <f aca="false">MAX(0,(F12*(1+Setup!D18/12))-G13)</f>
        <v>3483.33428057612</v>
      </c>
      <c r="G13" s="36" t="n">
        <f aca="false">IF(F12&lt;=0,0,MIN((F12*(1+Setup!D18/12)),IF(ISNUMBER(Setup!E18),Setup!E18,0)+IF((((D12&lt;=0))*(F12&gt;0)),Setup!E14,0)))</f>
        <v>70</v>
      </c>
      <c r="H13" s="36" t="n">
        <f aca="false">MAX(0,(H12*(1+Setup!D19/12))-I13)</f>
        <v>5194.36196171059</v>
      </c>
      <c r="I13" s="36" t="n">
        <f aca="false">IF(H12&lt;=0,0,MIN((H12*(1+Setup!D19/12)),IF(ISNUMBER(Setup!E19),Setup!E19,0)+IF((((D12&lt;=0)*(F12&lt;=0))*(H12&gt;0)),Setup!E14,0)))</f>
        <v>126</v>
      </c>
      <c r="J13" s="36" t="n">
        <f aca="false">MAX(0,(J12*(1+Setup!D20/12))-K13)</f>
        <v>0</v>
      </c>
      <c r="K13" s="36" t="n">
        <f aca="false">IF(J12&lt;=0,0,MIN((J12*(1+Setup!D20/12)),IF(ISNUMBER(Setup!E20),Setup!E20,0)+IF((((D12&lt;=0)*(F12&lt;=0)*(H12&lt;=0))*(J12&gt;0)),Setup!E14,0)))</f>
        <v>0</v>
      </c>
      <c r="L13" s="36" t="n">
        <f aca="false">MAX(0,(L12*(1+Setup!D21/12))-M13)</f>
        <v>0</v>
      </c>
      <c r="M13" s="36" t="n">
        <f aca="false">IF(L12&lt;=0,0,MIN((L12*(1+Setup!D21/12)),IF(ISNUMBER(Setup!E21),Setup!E21,0)+IF((((D12&lt;=0)*(F12&lt;=0)*(H12&lt;=0)*(J12&lt;=0))*(L12&gt;0)),Setup!E14,0)))</f>
        <v>0</v>
      </c>
      <c r="N13" s="36" t="n">
        <f aca="false">MAX(0,(N12*(1+Setup!D22/12))-O13)</f>
        <v>0</v>
      </c>
      <c r="O13" s="36" t="n">
        <f aca="false">IF(N12&lt;=0,0,MIN((N12*(1+Setup!D22/12)),IF(ISNUMBER(Setup!E22),Setup!E22,0)+IF((((D12&lt;=0)*(F12&lt;=0)*(H12&lt;=0)*(J12&lt;=0)*(L12&lt;=0))*(N12&gt;0)),Setup!E14,0)))</f>
        <v>0</v>
      </c>
      <c r="P13" s="36" t="n">
        <f aca="false">MAX(0,(P12*(1+Setup!D23/12))-Q13)</f>
        <v>0</v>
      </c>
      <c r="Q13" s="36" t="n">
        <f aca="false">IF(P12&lt;=0,0,MIN((P12*(1+Setup!D23/12)),IF(ISNUMBER(Setup!E23),Setup!E23,0)+IF((((D12&lt;=0)*(F12&lt;=0)*(H12&lt;=0)*(J12&lt;=0)*(L12&lt;=0)*(N12&lt;=0))*(P12&gt;0)),Setup!E14,0)))</f>
        <v>0</v>
      </c>
      <c r="R13" s="36" t="n">
        <f aca="false">MAX(0,(R12*(1+Setup!D24/12))-S13)</f>
        <v>0</v>
      </c>
      <c r="S13" s="36" t="n">
        <f aca="false">IF(R12&lt;=0,0,MIN((R12*(1+Setup!D24/12)),IF(ISNUMBER(Setup!E24),Setup!E24,0)+IF((((D12&lt;=0)*(F12&lt;=0)*(H12&lt;=0)*(J12&lt;=0)*(L12&lt;=0)*(N12&lt;=0)*(P12&lt;=0))*(R12&gt;0)),Setup!E14,0)))</f>
        <v>0</v>
      </c>
      <c r="T13" s="2"/>
      <c r="U13" s="37" t="n">
        <f aca="false">SUM(D13,F13,H13,J13,L13,N13,P13,R13)</f>
        <v>9053.98151035838</v>
      </c>
      <c r="V13" s="36" t="n">
        <f aca="false">SUM(E13,G13,I13,K13,M13,O13,Q13,S13)</f>
        <v>321</v>
      </c>
      <c r="W13" s="36" t="n">
        <f aca="false">IF(D12&gt;0,D12*Setup!D17/12,0)+IF(F12&gt;0,F12*Setup!D18/12,0)+IF(H12&gt;0,H12*Setup!D19/12,0)+IF(J12&gt;0,J12*Setup!D20/12,0)+IF(L12&gt;0,L12*Setup!D21/12,0)+IF(N12&gt;0,N12*Setup!D22/12,0)+IF(P12&gt;0,P12*Setup!D23/12,0)+IF(R12&gt;0,R12*Setup!D24/12,0)</f>
        <v>124.240518317903</v>
      </c>
      <c r="X13" s="2"/>
      <c r="Y13" s="2"/>
    </row>
    <row r="14" customFormat="false" ht="18" hidden="false" customHeight="true" outlineLevel="0" collapsed="false">
      <c r="A14" s="2"/>
      <c r="B14" s="34"/>
      <c r="C14" s="35" t="n">
        <v>6</v>
      </c>
      <c r="D14" s="36" t="n">
        <f aca="false">MAX(0,(D13*(1+Setup!D17/12))-E14)</f>
        <v>262.228897951416</v>
      </c>
      <c r="E14" s="36" t="n">
        <f aca="false">IF(D13&lt;=0,0,MIN((D13*(1+Setup!D17/12)),IF(ISNUMBER(Setup!E17),Setup!E17,0)+IF((D13&gt;0),Setup!E14,0)))</f>
        <v>125</v>
      </c>
      <c r="F14" s="36" t="n">
        <f aca="false">MAX(0,(F13*(1+Setup!D18/12))-G14)</f>
        <v>3479.80790976379</v>
      </c>
      <c r="G14" s="36" t="n">
        <f aca="false">IF(F13&lt;=0,0,MIN((F13*(1+Setup!D18/12)),IF(ISNUMBER(Setup!E18),Setup!E18,0)+IF((((D13&lt;=0))*(F13&gt;0)),Setup!E14,0)))</f>
        <v>70</v>
      </c>
      <c r="H14" s="36" t="n">
        <f aca="false">MAX(0,(H13*(1+Setup!D19/12))-I14)</f>
        <v>5111.21544789471</v>
      </c>
      <c r="I14" s="36" t="n">
        <f aca="false">IF(H13&lt;=0,0,MIN((H13*(1+Setup!D19/12)),IF(ISNUMBER(Setup!E19),Setup!E19,0)+IF((((D13&lt;=0)*(F13&lt;=0))*(H13&gt;0)),Setup!E14,0)))</f>
        <v>126</v>
      </c>
      <c r="J14" s="36" t="n">
        <f aca="false">MAX(0,(J13*(1+Setup!D20/12))-K14)</f>
        <v>0</v>
      </c>
      <c r="K14" s="36" t="n">
        <f aca="false">IF(J13&lt;=0,0,MIN((J13*(1+Setup!D20/12)),IF(ISNUMBER(Setup!E20),Setup!E20,0)+IF((((D13&lt;=0)*(F13&lt;=0)*(H13&lt;=0))*(J13&gt;0)),Setup!E14,0)))</f>
        <v>0</v>
      </c>
      <c r="L14" s="36" t="n">
        <f aca="false">MAX(0,(L13*(1+Setup!D21/12))-M14)</f>
        <v>0</v>
      </c>
      <c r="M14" s="36" t="n">
        <f aca="false">IF(L13&lt;=0,0,MIN((L13*(1+Setup!D21/12)),IF(ISNUMBER(Setup!E21),Setup!E21,0)+IF((((D13&lt;=0)*(F13&lt;=0)*(H13&lt;=0)*(J13&lt;=0))*(L13&gt;0)),Setup!E14,0)))</f>
        <v>0</v>
      </c>
      <c r="N14" s="36" t="n">
        <f aca="false">MAX(0,(N13*(1+Setup!D22/12))-O14)</f>
        <v>0</v>
      </c>
      <c r="O14" s="36" t="n">
        <f aca="false">IF(N13&lt;=0,0,MIN((N13*(1+Setup!D22/12)),IF(ISNUMBER(Setup!E22),Setup!E22,0)+IF((((D13&lt;=0)*(F13&lt;=0)*(H13&lt;=0)*(J13&lt;=0)*(L13&lt;=0))*(N13&gt;0)),Setup!E14,0)))</f>
        <v>0</v>
      </c>
      <c r="P14" s="36" t="n">
        <f aca="false">MAX(0,(P13*(1+Setup!D23/12))-Q14)</f>
        <v>0</v>
      </c>
      <c r="Q14" s="36" t="n">
        <f aca="false">IF(P13&lt;=0,0,MIN((P13*(1+Setup!D23/12)),IF(ISNUMBER(Setup!E23),Setup!E23,0)+IF((((D13&lt;=0)*(F13&lt;=0)*(H13&lt;=0)*(J13&lt;=0)*(L13&lt;=0)*(N13&lt;=0))*(P13&gt;0)),Setup!E14,0)))</f>
        <v>0</v>
      </c>
      <c r="R14" s="36" t="n">
        <f aca="false">MAX(0,(R13*(1+Setup!D24/12))-S14)</f>
        <v>0</v>
      </c>
      <c r="S14" s="36" t="n">
        <f aca="false">IF(R13&lt;=0,0,MIN((R13*(1+Setup!D24/12)),IF(ISNUMBER(Setup!E24),Setup!E24,0)+IF((((D13&lt;=0)*(F13&lt;=0)*(H13&lt;=0)*(J13&lt;=0)*(L13&lt;=0)*(N13&lt;=0)*(P13&lt;=0))*(R13&gt;0)),Setup!E14,0)))</f>
        <v>0</v>
      </c>
      <c r="T14" s="2"/>
      <c r="U14" s="37" t="n">
        <f aca="false">SUM(D14,F14,H14,J14,L14,N14,P14,R14)</f>
        <v>8853.25225560991</v>
      </c>
      <c r="V14" s="36" t="n">
        <f aca="false">SUM(E14,G14,I14,K14,M14,O14,Q14,S14)</f>
        <v>321</v>
      </c>
      <c r="W14" s="36" t="n">
        <f aca="false">IF(D13&gt;0,D13*Setup!D17/12,0)+IF(F13&gt;0,F13*Setup!D18/12,0)+IF(H13&gt;0,H13*Setup!D19/12,0)+IF(J13&gt;0,J13*Setup!D20/12,0)+IF(L13&gt;0,L13*Setup!D21/12,0)+IF(N13&gt;0,N13*Setup!D22/12,0)+IF(P13&gt;0,P13*Setup!D23/12,0)+IF(R13&gt;0,R13*Setup!D24/12,0)</f>
        <v>120.270745251524</v>
      </c>
      <c r="X14" s="2"/>
      <c r="Y14" s="2"/>
    </row>
    <row r="15" customFormat="false" ht="18" hidden="false" customHeight="true" outlineLevel="0" collapsed="false">
      <c r="A15" s="2"/>
      <c r="B15" s="34"/>
      <c r="C15" s="35" t="n">
        <v>7</v>
      </c>
      <c r="D15" s="36" t="n">
        <f aca="false">MAX(0,(D14*(1+Setup!D17/12))-E15)</f>
        <v>144.855388400169</v>
      </c>
      <c r="E15" s="36" t="n">
        <f aca="false">IF(D14&lt;=0,0,MIN((D14*(1+Setup!D17/12)),IF(ISNUMBER(Setup!E17),Setup!E17,0)+IF((D14&gt;0),Setup!E14,0)))</f>
        <v>125</v>
      </c>
      <c r="F15" s="36" t="n">
        <f aca="false">MAX(0,(F14*(1+Setup!D18/12))-G15)</f>
        <v>3476.21424404178</v>
      </c>
      <c r="G15" s="36" t="n">
        <f aca="false">IF(F14&lt;=0,0,MIN((F14*(1+Setup!D18/12)),IF(ISNUMBER(Setup!E18),Setup!E18,0)+IF((((D14&lt;=0))*(F14&gt;0)),Setup!E14,0)))</f>
        <v>70</v>
      </c>
      <c r="H15" s="36" t="n">
        <f aca="false">MAX(0,(H14*(1+Setup!D19/12))-I15)</f>
        <v>5027.38297533984</v>
      </c>
      <c r="I15" s="36" t="n">
        <f aca="false">IF(H14&lt;=0,0,MIN((H14*(1+Setup!D19/12)),IF(ISNUMBER(Setup!E19),Setup!E19,0)+IF((((D14&lt;=0)*(F14&lt;=0))*(H14&gt;0)),Setup!E14,0)))</f>
        <v>126</v>
      </c>
      <c r="J15" s="36" t="n">
        <f aca="false">MAX(0,(J14*(1+Setup!D20/12))-K15)</f>
        <v>0</v>
      </c>
      <c r="K15" s="36" t="n">
        <f aca="false">IF(J14&lt;=0,0,MIN((J14*(1+Setup!D20/12)),IF(ISNUMBER(Setup!E20),Setup!E20,0)+IF((((D14&lt;=0)*(F14&lt;=0)*(H14&lt;=0))*(J14&gt;0)),Setup!E14,0)))</f>
        <v>0</v>
      </c>
      <c r="L15" s="36" t="n">
        <f aca="false">MAX(0,(L14*(1+Setup!D21/12))-M15)</f>
        <v>0</v>
      </c>
      <c r="M15" s="36" t="n">
        <f aca="false">IF(L14&lt;=0,0,MIN((L14*(1+Setup!D21/12)),IF(ISNUMBER(Setup!E21),Setup!E21,0)+IF((((D14&lt;=0)*(F14&lt;=0)*(H14&lt;=0)*(J14&lt;=0))*(L14&gt;0)),Setup!E14,0)))</f>
        <v>0</v>
      </c>
      <c r="N15" s="36" t="n">
        <f aca="false">MAX(0,(N14*(1+Setup!D22/12))-O15)</f>
        <v>0</v>
      </c>
      <c r="O15" s="36" t="n">
        <f aca="false">IF(N14&lt;=0,0,MIN((N14*(1+Setup!D22/12)),IF(ISNUMBER(Setup!E22),Setup!E22,0)+IF((((D14&lt;=0)*(F14&lt;=0)*(H14&lt;=0)*(J14&lt;=0)*(L14&lt;=0))*(N14&gt;0)),Setup!E14,0)))</f>
        <v>0</v>
      </c>
      <c r="P15" s="36" t="n">
        <f aca="false">MAX(0,(P14*(1+Setup!D23/12))-Q15)</f>
        <v>0</v>
      </c>
      <c r="Q15" s="36" t="n">
        <f aca="false">IF(P14&lt;=0,0,MIN((P14*(1+Setup!D23/12)),IF(ISNUMBER(Setup!E23),Setup!E23,0)+IF((((D14&lt;=0)*(F14&lt;=0)*(H14&lt;=0)*(J14&lt;=0)*(L14&lt;=0)*(N14&lt;=0))*(P14&gt;0)),Setup!E14,0)))</f>
        <v>0</v>
      </c>
      <c r="R15" s="36" t="n">
        <f aca="false">MAX(0,(R14*(1+Setup!D24/12))-S15)</f>
        <v>0</v>
      </c>
      <c r="S15" s="36" t="n">
        <f aca="false">IF(R14&lt;=0,0,MIN((R14*(1+Setup!D24/12)),IF(ISNUMBER(Setup!E24),Setup!E24,0)+IF((((D14&lt;=0)*(F14&lt;=0)*(H14&lt;=0)*(J14&lt;=0)*(L14&lt;=0)*(N14&lt;=0)*(P14&lt;=0))*(R14&gt;0)),Setup!E14,0)))</f>
        <v>0</v>
      </c>
      <c r="T15" s="2"/>
      <c r="U15" s="37" t="n">
        <f aca="false">SUM(D15,F15,H15,J15,L15,N15,P15,R15)</f>
        <v>8648.45260778179</v>
      </c>
      <c r="V15" s="36" t="n">
        <f aca="false">SUM(E15,G15,I15,K15,M15,O15,Q15,S15)</f>
        <v>321</v>
      </c>
      <c r="W15" s="36" t="n">
        <f aca="false">IF(D14&gt;0,D14*Setup!D17/12,0)+IF(F14&gt;0,F14*Setup!D18/12,0)+IF(H14&gt;0,H14*Setup!D19/12,0)+IF(J14&gt;0,J14*Setup!D20/12,0)+IF(L14&gt;0,L14*Setup!D21/12,0)+IF(N14&gt;0,N14*Setup!D22/12,0)+IF(P14&gt;0,P14*Setup!D23/12,0)+IF(R14&gt;0,R14*Setup!D24/12,0)</f>
        <v>116.200352171877</v>
      </c>
      <c r="X15" s="2"/>
      <c r="Y15" s="2"/>
    </row>
    <row r="16" customFormat="false" ht="18" hidden="false" customHeight="true" outlineLevel="0" collapsed="false">
      <c r="A16" s="2"/>
      <c r="B16" s="34"/>
      <c r="C16" s="35" t="n">
        <v>8</v>
      </c>
      <c r="D16" s="36" t="n">
        <f aca="false">MAX(0,(D15*(1+Setup!D17/12))-E16)</f>
        <v>24.0682659461409</v>
      </c>
      <c r="E16" s="36" t="n">
        <f aca="false">IF(D15&lt;=0,0,MIN((D15*(1+Setup!D17/12)),IF(ISNUMBER(Setup!E17),Setup!E17,0)+IF((D15&gt;0),Setup!E14,0)))</f>
        <v>125</v>
      </c>
      <c r="F16" s="36" t="n">
        <f aca="false">MAX(0,(F15*(1+Setup!D18/12))-G16)</f>
        <v>3472.55199919891</v>
      </c>
      <c r="G16" s="36" t="n">
        <f aca="false">IF(F15&lt;=0,0,MIN((F15*(1+Setup!D18/12)),IF(ISNUMBER(Setup!E18),Setup!E18,0)+IF((((D15&lt;=0))*(F15&gt;0)),Setup!E14,0)))</f>
        <v>70</v>
      </c>
      <c r="H16" s="36" t="n">
        <f aca="false">MAX(0,(H15*(1+Setup!D19/12))-I16)</f>
        <v>4942.85888488639</v>
      </c>
      <c r="I16" s="36" t="n">
        <f aca="false">IF(H15&lt;=0,0,MIN((H15*(1+Setup!D19/12)),IF(ISNUMBER(Setup!E19),Setup!E19,0)+IF((((D15&lt;=0)*(F15&lt;=0))*(H15&gt;0)),Setup!E14,0)))</f>
        <v>126</v>
      </c>
      <c r="J16" s="36" t="n">
        <f aca="false">MAX(0,(J15*(1+Setup!D20/12))-K16)</f>
        <v>0</v>
      </c>
      <c r="K16" s="36" t="n">
        <f aca="false">IF(J15&lt;=0,0,MIN((J15*(1+Setup!D20/12)),IF(ISNUMBER(Setup!E20),Setup!E20,0)+IF((((D15&lt;=0)*(F15&lt;=0)*(H15&lt;=0))*(J15&gt;0)),Setup!E14,0)))</f>
        <v>0</v>
      </c>
      <c r="L16" s="36" t="n">
        <f aca="false">MAX(0,(L15*(1+Setup!D21/12))-M16)</f>
        <v>0</v>
      </c>
      <c r="M16" s="36" t="n">
        <f aca="false">IF(L15&lt;=0,0,MIN((L15*(1+Setup!D21/12)),IF(ISNUMBER(Setup!E21),Setup!E21,0)+IF((((D15&lt;=0)*(F15&lt;=0)*(H15&lt;=0)*(J15&lt;=0))*(L15&gt;0)),Setup!E14,0)))</f>
        <v>0</v>
      </c>
      <c r="N16" s="36" t="n">
        <f aca="false">MAX(0,(N15*(1+Setup!D22/12))-O16)</f>
        <v>0</v>
      </c>
      <c r="O16" s="36" t="n">
        <f aca="false">IF(N15&lt;=0,0,MIN((N15*(1+Setup!D22/12)),IF(ISNUMBER(Setup!E22),Setup!E22,0)+IF((((D15&lt;=0)*(F15&lt;=0)*(H15&lt;=0)*(J15&lt;=0)*(L15&lt;=0))*(N15&gt;0)),Setup!E14,0)))</f>
        <v>0</v>
      </c>
      <c r="P16" s="36" t="n">
        <f aca="false">MAX(0,(P15*(1+Setup!D23/12))-Q16)</f>
        <v>0</v>
      </c>
      <c r="Q16" s="36" t="n">
        <f aca="false">IF(P15&lt;=0,0,MIN((P15*(1+Setup!D23/12)),IF(ISNUMBER(Setup!E23),Setup!E23,0)+IF((((D15&lt;=0)*(F15&lt;=0)*(H15&lt;=0)*(J15&lt;=0)*(L15&lt;=0)*(N15&lt;=0))*(P15&gt;0)),Setup!E14,0)))</f>
        <v>0</v>
      </c>
      <c r="R16" s="36" t="n">
        <f aca="false">MAX(0,(R15*(1+Setup!D24/12))-S16)</f>
        <v>0</v>
      </c>
      <c r="S16" s="36" t="n">
        <f aca="false">IF(R15&lt;=0,0,MIN((R15*(1+Setup!D24/12)),IF(ISNUMBER(Setup!E24),Setup!E24,0)+IF((((D15&lt;=0)*(F15&lt;=0)*(H15&lt;=0)*(J15&lt;=0)*(L15&lt;=0)*(N15&lt;=0)*(P15&lt;=0))*(R15&gt;0)),Setup!E14,0)))</f>
        <v>0</v>
      </c>
      <c r="T16" s="2"/>
      <c r="U16" s="37" t="n">
        <f aca="false">SUM(D16,F16,H16,J16,L16,N16,P16,R16)</f>
        <v>8439.47915003144</v>
      </c>
      <c r="V16" s="36" t="n">
        <f aca="false">SUM(E16,G16,I16,K16,M16,O16,Q16,S16)</f>
        <v>321</v>
      </c>
      <c r="W16" s="36" t="n">
        <f aca="false">IF(D15&gt;0,D15*Setup!D17/12,0)+IF(F15&gt;0,F15*Setup!D18/12,0)+IF(H15&gt;0,H15*Setup!D19/12,0)+IF(J15&gt;0,J15*Setup!D20/12,0)+IF(L15&gt;0,L15*Setup!D21/12,0)+IF(N15&gt;0,N15*Setup!D22/12,0)+IF(P15&gt;0,P15*Setup!D23/12,0)+IF(R15&gt;0,R15*Setup!D24/12,0)</f>
        <v>112.026542249656</v>
      </c>
      <c r="X16" s="2"/>
      <c r="Y16" s="2"/>
    </row>
    <row r="17" customFormat="false" ht="18" hidden="false" customHeight="true" outlineLevel="0" collapsed="false">
      <c r="A17" s="2"/>
      <c r="B17" s="34"/>
      <c r="C17" s="35" t="n">
        <v>9</v>
      </c>
      <c r="D17" s="36" t="n">
        <f aca="false">MAX(0,(D16*(1+Setup!D17/12))-E17)</f>
        <v>0</v>
      </c>
      <c r="E17" s="36" t="n">
        <f aca="false">IF(D16&lt;=0,0,MIN((D16*(1+Setup!D17/12)),IF(ISNUMBER(Setup!E17),Setup!E17,0)+IF((D16&gt;0),Setup!E14,0)))</f>
        <v>24.7682513474078</v>
      </c>
      <c r="F17" s="36" t="n">
        <f aca="false">MAX(0,(F16*(1+Setup!D18/12))-G17)</f>
        <v>3468.81986651695</v>
      </c>
      <c r="G17" s="36" t="n">
        <f aca="false">IF(F16&lt;=0,0,MIN((F16*(1+Setup!D18/12)),IF(ISNUMBER(Setup!E18),Setup!E18,0)+IF((((D16&lt;=0))*(F16&gt;0)),Setup!E14,0)))</f>
        <v>70</v>
      </c>
      <c r="H17" s="36" t="n">
        <f aca="false">MAX(0,(H16*(1+Setup!D19/12))-I17)</f>
        <v>4857.63747068671</v>
      </c>
      <c r="I17" s="36" t="n">
        <f aca="false">IF(H16&lt;=0,0,MIN((H16*(1+Setup!D19/12)),IF(ISNUMBER(Setup!E19),Setup!E19,0)+IF((((D16&lt;=0)*(F16&lt;=0))*(H16&gt;0)),Setup!E14,0)))</f>
        <v>126</v>
      </c>
      <c r="J17" s="36" t="n">
        <f aca="false">MAX(0,(J16*(1+Setup!D20/12))-K17)</f>
        <v>0</v>
      </c>
      <c r="K17" s="36" t="n">
        <f aca="false">IF(J16&lt;=0,0,MIN((J16*(1+Setup!D20/12)),IF(ISNUMBER(Setup!E20),Setup!E20,0)+IF((((D16&lt;=0)*(F16&lt;=0)*(H16&lt;=0))*(J16&gt;0)),Setup!E14,0)))</f>
        <v>0</v>
      </c>
      <c r="L17" s="36" t="n">
        <f aca="false">MAX(0,(L16*(1+Setup!D21/12))-M17)</f>
        <v>0</v>
      </c>
      <c r="M17" s="36" t="n">
        <f aca="false">IF(L16&lt;=0,0,MIN((L16*(1+Setup!D21/12)),IF(ISNUMBER(Setup!E21),Setup!E21,0)+IF((((D16&lt;=0)*(F16&lt;=0)*(H16&lt;=0)*(J16&lt;=0))*(L16&gt;0)),Setup!E14,0)))</f>
        <v>0</v>
      </c>
      <c r="N17" s="36" t="n">
        <f aca="false">MAX(0,(N16*(1+Setup!D22/12))-O17)</f>
        <v>0</v>
      </c>
      <c r="O17" s="36" t="n">
        <f aca="false">IF(N16&lt;=0,0,MIN((N16*(1+Setup!D22/12)),IF(ISNUMBER(Setup!E22),Setup!E22,0)+IF((((D16&lt;=0)*(F16&lt;=0)*(H16&lt;=0)*(J16&lt;=0)*(L16&lt;=0))*(N16&gt;0)),Setup!E14,0)))</f>
        <v>0</v>
      </c>
      <c r="P17" s="36" t="n">
        <f aca="false">MAX(0,(P16*(1+Setup!D23/12))-Q17)</f>
        <v>0</v>
      </c>
      <c r="Q17" s="36" t="n">
        <f aca="false">IF(P16&lt;=0,0,MIN((P16*(1+Setup!D23/12)),IF(ISNUMBER(Setup!E23),Setup!E23,0)+IF((((D16&lt;=0)*(F16&lt;=0)*(H16&lt;=0)*(J16&lt;=0)*(L16&lt;=0)*(N16&lt;=0))*(P16&gt;0)),Setup!E14,0)))</f>
        <v>0</v>
      </c>
      <c r="R17" s="36" t="n">
        <f aca="false">MAX(0,(R16*(1+Setup!D24/12))-S17)</f>
        <v>0</v>
      </c>
      <c r="S17" s="36" t="n">
        <f aca="false">IF(R16&lt;=0,0,MIN((R16*(1+Setup!D24/12)),IF(ISNUMBER(Setup!E24),Setup!E24,0)+IF((((D16&lt;=0)*(F16&lt;=0)*(H16&lt;=0)*(J16&lt;=0)*(L16&lt;=0)*(N16&lt;=0)*(P16&lt;=0))*(R16&gt;0)),Setup!E14,0)))</f>
        <v>0</v>
      </c>
      <c r="T17" s="2"/>
      <c r="U17" s="37" t="n">
        <f aca="false">SUM(D17,F17,H17,J17,L17,N17,P17,R17)</f>
        <v>8326.45733720366</v>
      </c>
      <c r="V17" s="36" t="n">
        <f aca="false">SUM(E17,G17,I17,K17,M17,O17,Q17,S17)</f>
        <v>220.768251347408</v>
      </c>
      <c r="W17" s="36" t="n">
        <f aca="false">IF(D16&gt;0,D16*Setup!D17/12,0)+IF(F16&gt;0,F16*Setup!D18/12,0)+IF(H16&gt;0,H16*Setup!D19/12,0)+IF(J16&gt;0,J16*Setup!D20/12,0)+IF(L16&gt;0,L16*Setup!D21/12,0)+IF(N16&gt;0,N16*Setup!D22/12,0)+IF(P16&gt;0,P16*Setup!D23/12,0)+IF(R16&gt;0,R16*Setup!D24/12,0)</f>
        <v>107.746438519626</v>
      </c>
      <c r="X17" s="2"/>
      <c r="Y17" s="2"/>
    </row>
    <row r="18" customFormat="false" ht="18" hidden="false" customHeight="true" outlineLevel="0" collapsed="false">
      <c r="A18" s="2"/>
      <c r="B18" s="34"/>
      <c r="C18" s="35" t="n">
        <v>10</v>
      </c>
      <c r="D18" s="36" t="n">
        <f aca="false">MAX(0,(D17*(1+Setup!D17/12))-E18)</f>
        <v>0</v>
      </c>
      <c r="E18" s="36" t="n">
        <f aca="false">IF(D17&lt;=0,0,MIN((D17*(1+Setup!D17/12)),IF(ISNUMBER(Setup!E17),Setup!E17,0)+IF((D17&gt;0),Setup!E14,0)))</f>
        <v>0</v>
      </c>
      <c r="F18" s="36" t="n">
        <f aca="false">MAX(0,(F17*(1+Setup!D18/12))-G18)</f>
        <v>3365.01651230299</v>
      </c>
      <c r="G18" s="36" t="n">
        <f aca="false">IF(F17&lt;=0,0,MIN((F17*(1+Setup!D18/12)),IF(ISNUMBER(Setup!E18),Setup!E18,0)+IF((((D17&lt;=0))*(F17&gt;0)),Setup!E14,0)))</f>
        <v>170</v>
      </c>
      <c r="H18" s="36" t="n">
        <f aca="false">MAX(0,(H17*(1+Setup!D19/12))-I18)</f>
        <v>4771.71297981987</v>
      </c>
      <c r="I18" s="36" t="n">
        <f aca="false">IF(H17&lt;=0,0,MIN((H17*(1+Setup!D19/12)),IF(ISNUMBER(Setup!E19),Setup!E19,0)+IF((((D17&lt;=0)*(F17&lt;=0))*(H17&gt;0)),Setup!E14,0)))</f>
        <v>126</v>
      </c>
      <c r="J18" s="36" t="n">
        <f aca="false">MAX(0,(J17*(1+Setup!D20/12))-K18)</f>
        <v>0</v>
      </c>
      <c r="K18" s="36" t="n">
        <f aca="false">IF(J17&lt;=0,0,MIN((J17*(1+Setup!D20/12)),IF(ISNUMBER(Setup!E20),Setup!E20,0)+IF((((D17&lt;=0)*(F17&lt;=0)*(H17&lt;=0))*(J17&gt;0)),Setup!E14,0)))</f>
        <v>0</v>
      </c>
      <c r="L18" s="36" t="n">
        <f aca="false">MAX(0,(L17*(1+Setup!D21/12))-M18)</f>
        <v>0</v>
      </c>
      <c r="M18" s="36" t="n">
        <f aca="false">IF(L17&lt;=0,0,MIN((L17*(1+Setup!D21/12)),IF(ISNUMBER(Setup!E21),Setup!E21,0)+IF((((D17&lt;=0)*(F17&lt;=0)*(H17&lt;=0)*(J17&lt;=0))*(L17&gt;0)),Setup!E14,0)))</f>
        <v>0</v>
      </c>
      <c r="N18" s="36" t="n">
        <f aca="false">MAX(0,(N17*(1+Setup!D22/12))-O18)</f>
        <v>0</v>
      </c>
      <c r="O18" s="36" t="n">
        <f aca="false">IF(N17&lt;=0,0,MIN((N17*(1+Setup!D22/12)),IF(ISNUMBER(Setup!E22),Setup!E22,0)+IF((((D17&lt;=0)*(F17&lt;=0)*(H17&lt;=0)*(J17&lt;=0)*(L17&lt;=0))*(N17&gt;0)),Setup!E14,0)))</f>
        <v>0</v>
      </c>
      <c r="P18" s="36" t="n">
        <f aca="false">MAX(0,(P17*(1+Setup!D23/12))-Q18)</f>
        <v>0</v>
      </c>
      <c r="Q18" s="36" t="n">
        <f aca="false">IF(P17&lt;=0,0,MIN((P17*(1+Setup!D23/12)),IF(ISNUMBER(Setup!E23),Setup!E23,0)+IF((((D17&lt;=0)*(F17&lt;=0)*(H17&lt;=0)*(J17&lt;=0)*(L17&lt;=0)*(N17&lt;=0))*(P17&gt;0)),Setup!E14,0)))</f>
        <v>0</v>
      </c>
      <c r="R18" s="36" t="n">
        <f aca="false">MAX(0,(R17*(1+Setup!D24/12))-S18)</f>
        <v>0</v>
      </c>
      <c r="S18" s="36" t="n">
        <f aca="false">IF(R17&lt;=0,0,MIN((R17*(1+Setup!D24/12)),IF(ISNUMBER(Setup!E24),Setup!E24,0)+IF((((D17&lt;=0)*(F17&lt;=0)*(H17&lt;=0)*(J17&lt;=0)*(L17&lt;=0)*(N17&lt;=0)*(P17&lt;=0))*(R17&gt;0)),Setup!E14,0)))</f>
        <v>0</v>
      </c>
      <c r="T18" s="2"/>
      <c r="U18" s="37" t="n">
        <f aca="false">SUM(D18,F18,H18,J18,L18,N18,P18,R18)</f>
        <v>8136.72949212286</v>
      </c>
      <c r="V18" s="36" t="n">
        <f aca="false">SUM(E18,G18,I18,K18,M18,O18,Q18,S18)</f>
        <v>296</v>
      </c>
      <c r="W18" s="36" t="n">
        <f aca="false">IF(D17&gt;0,D17*Setup!D17/12,0)+IF(F17&gt;0,F17*Setup!D18/12,0)+IF(H17&gt;0,H17*Setup!D19/12,0)+IF(J17&gt;0,J17*Setup!D20/12,0)+IF(L17&gt;0,L17*Setup!D21/12,0)+IF(N17&gt;0,N17*Setup!D22/12,0)+IF(P17&gt;0,P17*Setup!D23/12,0)+IF(R17&gt;0,R17*Setup!D24/12,0)</f>
        <v>106.272154919197</v>
      </c>
      <c r="X18" s="2"/>
      <c r="Y18" s="2"/>
    </row>
    <row r="19" customFormat="false" ht="18" hidden="false" customHeight="true" outlineLevel="0" collapsed="false">
      <c r="A19" s="2"/>
      <c r="B19" s="34"/>
      <c r="C19" s="35" t="n">
        <v>11</v>
      </c>
      <c r="D19" s="36" t="n">
        <f aca="false">MAX(0,(D18*(1+Setup!D17/12))-E19)</f>
        <v>0</v>
      </c>
      <c r="E19" s="36" t="n">
        <f aca="false">IF(D18&lt;=0,0,MIN((D18*(1+Setup!D17/12)),IF(ISNUMBER(Setup!E17),Setup!E17,0)+IF((D18&gt;0),Setup!E14,0)))</f>
        <v>0</v>
      </c>
      <c r="F19" s="36" t="n">
        <f aca="false">MAX(0,(F18*(1+Setup!D18/12))-G19)</f>
        <v>3259.23224407943</v>
      </c>
      <c r="G19" s="36" t="n">
        <f aca="false">IF(F18&lt;=0,0,MIN((F18*(1+Setup!D18/12)),IF(ISNUMBER(Setup!E18),Setup!E18,0)+IF((((D18&lt;=0))*(F18&gt;0)),Setup!E14,0)))</f>
        <v>170</v>
      </c>
      <c r="H19" s="36" t="n">
        <f aca="false">MAX(0,(H18*(1+Setup!D19/12))-I19)</f>
        <v>4685.07961190339</v>
      </c>
      <c r="I19" s="36" t="n">
        <f aca="false">IF(H18&lt;=0,0,MIN((H18*(1+Setup!D19/12)),IF(ISNUMBER(Setup!E19),Setup!E19,0)+IF((((D18&lt;=0)*(F18&lt;=0))*(H18&gt;0)),Setup!E14,0)))</f>
        <v>126</v>
      </c>
      <c r="J19" s="36" t="n">
        <f aca="false">MAX(0,(J18*(1+Setup!D20/12))-K19)</f>
        <v>0</v>
      </c>
      <c r="K19" s="36" t="n">
        <f aca="false">IF(J18&lt;=0,0,MIN((J18*(1+Setup!D20/12)),IF(ISNUMBER(Setup!E20),Setup!E20,0)+IF((((D18&lt;=0)*(F18&lt;=0)*(H18&lt;=0))*(J18&gt;0)),Setup!E14,0)))</f>
        <v>0</v>
      </c>
      <c r="L19" s="36" t="n">
        <f aca="false">MAX(0,(L18*(1+Setup!D21/12))-M19)</f>
        <v>0</v>
      </c>
      <c r="M19" s="36" t="n">
        <f aca="false">IF(L18&lt;=0,0,MIN((L18*(1+Setup!D21/12)),IF(ISNUMBER(Setup!E21),Setup!E21,0)+IF((((D18&lt;=0)*(F18&lt;=0)*(H18&lt;=0)*(J18&lt;=0))*(L18&gt;0)),Setup!E14,0)))</f>
        <v>0</v>
      </c>
      <c r="N19" s="36" t="n">
        <f aca="false">MAX(0,(N18*(1+Setup!D22/12))-O19)</f>
        <v>0</v>
      </c>
      <c r="O19" s="36" t="n">
        <f aca="false">IF(N18&lt;=0,0,MIN((N18*(1+Setup!D22/12)),IF(ISNUMBER(Setup!E22),Setup!E22,0)+IF((((D18&lt;=0)*(F18&lt;=0)*(H18&lt;=0)*(J18&lt;=0)*(L18&lt;=0))*(N18&gt;0)),Setup!E14,0)))</f>
        <v>0</v>
      </c>
      <c r="P19" s="36" t="n">
        <f aca="false">MAX(0,(P18*(1+Setup!D23/12))-Q19)</f>
        <v>0</v>
      </c>
      <c r="Q19" s="36" t="n">
        <f aca="false">IF(P18&lt;=0,0,MIN((P18*(1+Setup!D23/12)),IF(ISNUMBER(Setup!E23),Setup!E23,0)+IF((((D18&lt;=0)*(F18&lt;=0)*(H18&lt;=0)*(J18&lt;=0)*(L18&lt;=0)*(N18&lt;=0))*(P18&gt;0)),Setup!E14,0)))</f>
        <v>0</v>
      </c>
      <c r="R19" s="36" t="n">
        <f aca="false">MAX(0,(R18*(1+Setup!D24/12))-S19)</f>
        <v>0</v>
      </c>
      <c r="S19" s="36" t="n">
        <f aca="false">IF(R18&lt;=0,0,MIN((R18*(1+Setup!D24/12)),IF(ISNUMBER(Setup!E24),Setup!E24,0)+IF((((D18&lt;=0)*(F18&lt;=0)*(H18&lt;=0)*(J18&lt;=0)*(L18&lt;=0)*(N18&lt;=0)*(P18&lt;=0))*(R18&gt;0)),Setup!E14,0)))</f>
        <v>0</v>
      </c>
      <c r="T19" s="2"/>
      <c r="U19" s="37" t="n">
        <f aca="false">SUM(D19,F19,H19,J19,L19,N19,P19,R19)</f>
        <v>7944.31185598282</v>
      </c>
      <c r="V19" s="36" t="n">
        <f aca="false">SUM(E19,G19,I19,K19,M19,O19,Q19,S19)</f>
        <v>296</v>
      </c>
      <c r="W19" s="36" t="n">
        <f aca="false">IF(D18&gt;0,D18*Setup!D17/12,0)+IF(F18&gt;0,F18*Setup!D18/12,0)+IF(H18&gt;0,H18*Setup!D19/12,0)+IF(J18&gt;0,J18*Setup!D20/12,0)+IF(L18&gt;0,L18*Setup!D21/12,0)+IF(N18&gt;0,N18*Setup!D22/12,0)+IF(P18&gt;0,P18*Setup!D23/12,0)+IF(R18&gt;0,R18*Setup!D24/12,0)</f>
        <v>103.582363859963</v>
      </c>
      <c r="X19" s="2"/>
      <c r="Y19" s="2"/>
    </row>
    <row r="20" customFormat="false" ht="18" hidden="false" customHeight="true" outlineLevel="0" collapsed="false">
      <c r="A20" s="2"/>
      <c r="B20" s="34"/>
      <c r="C20" s="35" t="n">
        <v>12</v>
      </c>
      <c r="D20" s="36" t="n">
        <f aca="false">MAX(0,(D19*(1+Setup!D17/12))-E20)</f>
        <v>0</v>
      </c>
      <c r="E20" s="36" t="n">
        <f aca="false">IF(D19&lt;=0,0,MIN((D19*(1+Setup!D17/12)),IF(ISNUMBER(Setup!E17),Setup!E17,0)+IF((D19&gt;0),Setup!E14,0)))</f>
        <v>0</v>
      </c>
      <c r="F20" s="36" t="n">
        <f aca="false">MAX(0,(F19*(1+Setup!D18/12))-G20)</f>
        <v>3151.42925940395</v>
      </c>
      <c r="G20" s="36" t="n">
        <f aca="false">IF(F19&lt;=0,0,MIN((F19*(1+Setup!D18/12)),IF(ISNUMBER(Setup!E18),Setup!E18,0)+IF((((D19&lt;=0))*(F19&gt;0)),Setup!E14,0)))</f>
        <v>170</v>
      </c>
      <c r="H20" s="36" t="n">
        <f aca="false">MAX(0,(H19*(1+Setup!D19/12))-I20)</f>
        <v>4597.73151870159</v>
      </c>
      <c r="I20" s="36" t="n">
        <f aca="false">IF(H19&lt;=0,0,MIN((H19*(1+Setup!D19/12)),IF(ISNUMBER(Setup!E19),Setup!E19,0)+IF((((D19&lt;=0)*(F19&lt;=0))*(H19&gt;0)),Setup!E14,0)))</f>
        <v>126</v>
      </c>
      <c r="J20" s="36" t="n">
        <f aca="false">MAX(0,(J19*(1+Setup!D20/12))-K20)</f>
        <v>0</v>
      </c>
      <c r="K20" s="36" t="n">
        <f aca="false">IF(J19&lt;=0,0,MIN((J19*(1+Setup!D20/12)),IF(ISNUMBER(Setup!E20),Setup!E20,0)+IF((((D19&lt;=0)*(F19&lt;=0)*(H19&lt;=0))*(J19&gt;0)),Setup!E14,0)))</f>
        <v>0</v>
      </c>
      <c r="L20" s="36" t="n">
        <f aca="false">MAX(0,(L19*(1+Setup!D21/12))-M20)</f>
        <v>0</v>
      </c>
      <c r="M20" s="36" t="n">
        <f aca="false">IF(L19&lt;=0,0,MIN((L19*(1+Setup!D21/12)),IF(ISNUMBER(Setup!E21),Setup!E21,0)+IF((((D19&lt;=0)*(F19&lt;=0)*(H19&lt;=0)*(J19&lt;=0))*(L19&gt;0)),Setup!E14,0)))</f>
        <v>0</v>
      </c>
      <c r="N20" s="36" t="n">
        <f aca="false">MAX(0,(N19*(1+Setup!D22/12))-O20)</f>
        <v>0</v>
      </c>
      <c r="O20" s="36" t="n">
        <f aca="false">IF(N19&lt;=0,0,MIN((N19*(1+Setup!D22/12)),IF(ISNUMBER(Setup!E22),Setup!E22,0)+IF((((D19&lt;=0)*(F19&lt;=0)*(H19&lt;=0)*(J19&lt;=0)*(L19&lt;=0))*(N19&gt;0)),Setup!E14,0)))</f>
        <v>0</v>
      </c>
      <c r="P20" s="36" t="n">
        <f aca="false">MAX(0,(P19*(1+Setup!D23/12))-Q20)</f>
        <v>0</v>
      </c>
      <c r="Q20" s="36" t="n">
        <f aca="false">IF(P19&lt;=0,0,MIN((P19*(1+Setup!D23/12)),IF(ISNUMBER(Setup!E23),Setup!E23,0)+IF((((D19&lt;=0)*(F19&lt;=0)*(H19&lt;=0)*(J19&lt;=0)*(L19&lt;=0)*(N19&lt;=0))*(P19&gt;0)),Setup!E14,0)))</f>
        <v>0</v>
      </c>
      <c r="R20" s="36" t="n">
        <f aca="false">MAX(0,(R19*(1+Setup!D24/12))-S20)</f>
        <v>0</v>
      </c>
      <c r="S20" s="36" t="n">
        <f aca="false">IF(R19&lt;=0,0,MIN((R19*(1+Setup!D24/12)),IF(ISNUMBER(Setup!E24),Setup!E24,0)+IF((((D19&lt;=0)*(F19&lt;=0)*(H19&lt;=0)*(J19&lt;=0)*(L19&lt;=0)*(N19&lt;=0)*(P19&lt;=0))*(R19&gt;0)),Setup!E14,0)))</f>
        <v>0</v>
      </c>
      <c r="T20" s="2"/>
      <c r="U20" s="37" t="n">
        <f aca="false">SUM(D20,F20,H20,J20,L20,N20,P20,R20)</f>
        <v>7749.16077810554</v>
      </c>
      <c r="V20" s="36" t="n">
        <f aca="false">SUM(E20,G20,I20,K20,M20,O20,Q20,S20)</f>
        <v>296</v>
      </c>
      <c r="W20" s="36" t="n">
        <f aca="false">IF(D19&gt;0,D19*Setup!D17/12,0)+IF(F19&gt;0,F19*Setup!D18/12,0)+IF(H19&gt;0,H19*Setup!D19/12,0)+IF(J19&gt;0,J19*Setup!D20/12,0)+IF(L19&gt;0,L19*Setup!D21/12,0)+IF(N19&gt;0,N19*Setup!D22/12,0)+IF(P19&gt;0,P19*Setup!D23/12,0)+IF(R19&gt;0,R19*Setup!D24/12,0)</f>
        <v>100.848922122719</v>
      </c>
      <c r="X20" s="2"/>
      <c r="Y20" s="2"/>
    </row>
    <row r="21" customFormat="false" ht="18" hidden="false" customHeight="true" outlineLevel="0" collapsed="false">
      <c r="A21" s="2"/>
      <c r="B21" s="34"/>
      <c r="C21" s="35" t="n">
        <v>13</v>
      </c>
      <c r="D21" s="36" t="n">
        <f aca="false">MAX(0,(D20*(1+Setup!D17/12))-E21)</f>
        <v>0</v>
      </c>
      <c r="E21" s="36" t="n">
        <f aca="false">IF(D20&lt;=0,0,MIN((D20*(1+Setup!D17/12)),IF(ISNUMBER(Setup!E17),Setup!E17,0)+IF((D20&gt;0),Setup!E14,0)))</f>
        <v>0</v>
      </c>
      <c r="F21" s="36" t="n">
        <f aca="false">MAX(0,(F20*(1+Setup!D18/12))-G21)</f>
        <v>3041.56903443758</v>
      </c>
      <c r="G21" s="36" t="n">
        <f aca="false">IF(F20&lt;=0,0,MIN((F20*(1+Setup!D18/12)),IF(ISNUMBER(Setup!E18),Setup!E18,0)+IF((((D20&lt;=0))*(F20&gt;0)),Setup!E14,0)))</f>
        <v>170</v>
      </c>
      <c r="H21" s="36" t="n">
        <f aca="false">MAX(0,(H20*(1+Setup!D19/12))-I21)</f>
        <v>4509.66280373088</v>
      </c>
      <c r="I21" s="36" t="n">
        <f aca="false">IF(H20&lt;=0,0,MIN((H20*(1+Setup!D19/12)),IF(ISNUMBER(Setup!E19),Setup!E19,0)+IF((((D20&lt;=0)*(F20&lt;=0))*(H20&gt;0)),Setup!E14,0)))</f>
        <v>126</v>
      </c>
      <c r="J21" s="36" t="n">
        <f aca="false">MAX(0,(J20*(1+Setup!D20/12))-K21)</f>
        <v>0</v>
      </c>
      <c r="K21" s="36" t="n">
        <f aca="false">IF(J20&lt;=0,0,MIN((J20*(1+Setup!D20/12)),IF(ISNUMBER(Setup!E20),Setup!E20,0)+IF((((D20&lt;=0)*(F20&lt;=0)*(H20&lt;=0))*(J20&gt;0)),Setup!E14,0)))</f>
        <v>0</v>
      </c>
      <c r="L21" s="36" t="n">
        <f aca="false">MAX(0,(L20*(1+Setup!D21/12))-M21)</f>
        <v>0</v>
      </c>
      <c r="M21" s="36" t="n">
        <f aca="false">IF(L20&lt;=0,0,MIN((L20*(1+Setup!D21/12)),IF(ISNUMBER(Setup!E21),Setup!E21,0)+IF((((D20&lt;=0)*(F20&lt;=0)*(H20&lt;=0)*(J20&lt;=0))*(L20&gt;0)),Setup!E14,0)))</f>
        <v>0</v>
      </c>
      <c r="N21" s="36" t="n">
        <f aca="false">MAX(0,(N20*(1+Setup!D22/12))-O21)</f>
        <v>0</v>
      </c>
      <c r="O21" s="36" t="n">
        <f aca="false">IF(N20&lt;=0,0,MIN((N20*(1+Setup!D22/12)),IF(ISNUMBER(Setup!E22),Setup!E22,0)+IF((((D20&lt;=0)*(F20&lt;=0)*(H20&lt;=0)*(J20&lt;=0)*(L20&lt;=0))*(N20&gt;0)),Setup!E14,0)))</f>
        <v>0</v>
      </c>
      <c r="P21" s="36" t="n">
        <f aca="false">MAX(0,(P20*(1+Setup!D23/12))-Q21)</f>
        <v>0</v>
      </c>
      <c r="Q21" s="36" t="n">
        <f aca="false">IF(P20&lt;=0,0,MIN((P20*(1+Setup!D23/12)),IF(ISNUMBER(Setup!E23),Setup!E23,0)+IF((((D20&lt;=0)*(F20&lt;=0)*(H20&lt;=0)*(J20&lt;=0)*(L20&lt;=0)*(N20&lt;=0))*(P20&gt;0)),Setup!E14,0)))</f>
        <v>0</v>
      </c>
      <c r="R21" s="36" t="n">
        <f aca="false">MAX(0,(R20*(1+Setup!D24/12))-S21)</f>
        <v>0</v>
      </c>
      <c r="S21" s="36" t="n">
        <f aca="false">IF(R20&lt;=0,0,MIN((R20*(1+Setup!D24/12)),IF(ISNUMBER(Setup!E24),Setup!E24,0)+IF((((D20&lt;=0)*(F20&lt;=0)*(H20&lt;=0)*(J20&lt;=0)*(L20&lt;=0)*(N20&lt;=0)*(P20&lt;=0))*(R20&gt;0)),Setup!E14,0)))</f>
        <v>0</v>
      </c>
      <c r="T21" s="2"/>
      <c r="U21" s="37" t="n">
        <f aca="false">SUM(D21,F21,H21,J21,L21,N21,P21,R21)</f>
        <v>7551.23183816845</v>
      </c>
      <c r="V21" s="36" t="n">
        <f aca="false">SUM(E21,G21,I21,K21,M21,O21,Q21,S21)</f>
        <v>296</v>
      </c>
      <c r="W21" s="36" t="n">
        <f aca="false">IF(D20&gt;0,D20*Setup!D17/12,0)+IF(F20&gt;0,F20*Setup!D18/12,0)+IF(H20&gt;0,H20*Setup!D19/12,0)+IF(J20&gt;0,J20*Setup!D20/12,0)+IF(L20&gt;0,L20*Setup!D21/12,0)+IF(N20&gt;0,N20*Setup!D22/12,0)+IF(P20&gt;0,P20*Setup!D23/12,0)+IF(R20&gt;0,R20*Setup!D24/12,0)</f>
        <v>98.0710600629135</v>
      </c>
      <c r="X21" s="2"/>
      <c r="Y21" s="2"/>
    </row>
    <row r="22" customFormat="false" ht="18" hidden="false" customHeight="true" outlineLevel="0" collapsed="false">
      <c r="A22" s="2"/>
      <c r="B22" s="34"/>
      <c r="C22" s="35" t="n">
        <v>14</v>
      </c>
      <c r="D22" s="36" t="n">
        <f aca="false">MAX(0,(D21*(1+Setup!D17/12))-E22)</f>
        <v>0</v>
      </c>
      <c r="E22" s="36" t="n">
        <f aca="false">IF(D21&lt;=0,0,MIN((D21*(1+Setup!D17/12)),IF(ISNUMBER(Setup!E17),Setup!E17,0)+IF((D21&gt;0),Setup!E14,0)))</f>
        <v>0</v>
      </c>
      <c r="F22" s="36" t="n">
        <f aca="false">MAX(0,(F21*(1+Setup!D18/12))-G22)</f>
        <v>2929.61231017809</v>
      </c>
      <c r="G22" s="36" t="n">
        <f aca="false">IF(F21&lt;=0,0,MIN((F21*(1+Setup!D18/12)),IF(ISNUMBER(Setup!E18),Setup!E18,0)+IF((((D21&lt;=0))*(F21&gt;0)),Setup!E14,0)))</f>
        <v>170</v>
      </c>
      <c r="H22" s="36" t="n">
        <f aca="false">MAX(0,(H21*(1+Setup!D19/12))-I22)</f>
        <v>4420.86752186166</v>
      </c>
      <c r="I22" s="36" t="n">
        <f aca="false">IF(H21&lt;=0,0,MIN((H21*(1+Setup!D19/12)),IF(ISNUMBER(Setup!E19),Setup!E19,0)+IF((((D21&lt;=0)*(F21&lt;=0))*(H21&gt;0)),Setup!E14,0)))</f>
        <v>126</v>
      </c>
      <c r="J22" s="36" t="n">
        <f aca="false">MAX(0,(J21*(1+Setup!D20/12))-K22)</f>
        <v>0</v>
      </c>
      <c r="K22" s="36" t="n">
        <f aca="false">IF(J21&lt;=0,0,MIN((J21*(1+Setup!D20/12)),IF(ISNUMBER(Setup!E20),Setup!E20,0)+IF((((D21&lt;=0)*(F21&lt;=0)*(H21&lt;=0))*(J21&gt;0)),Setup!E14,0)))</f>
        <v>0</v>
      </c>
      <c r="L22" s="36" t="n">
        <f aca="false">MAX(0,(L21*(1+Setup!D21/12))-M22)</f>
        <v>0</v>
      </c>
      <c r="M22" s="36" t="n">
        <f aca="false">IF(L21&lt;=0,0,MIN((L21*(1+Setup!D21/12)),IF(ISNUMBER(Setup!E21),Setup!E21,0)+IF((((D21&lt;=0)*(F21&lt;=0)*(H21&lt;=0)*(J21&lt;=0))*(L21&gt;0)),Setup!E14,0)))</f>
        <v>0</v>
      </c>
      <c r="N22" s="36" t="n">
        <f aca="false">MAX(0,(N21*(1+Setup!D22/12))-O22)</f>
        <v>0</v>
      </c>
      <c r="O22" s="36" t="n">
        <f aca="false">IF(N21&lt;=0,0,MIN((N21*(1+Setup!D22/12)),IF(ISNUMBER(Setup!E22),Setup!E22,0)+IF((((D21&lt;=0)*(F21&lt;=0)*(H21&lt;=0)*(J21&lt;=0)*(L21&lt;=0))*(N21&gt;0)),Setup!E14,0)))</f>
        <v>0</v>
      </c>
      <c r="P22" s="36" t="n">
        <f aca="false">MAX(0,(P21*(1+Setup!D23/12))-Q22)</f>
        <v>0</v>
      </c>
      <c r="Q22" s="36" t="n">
        <f aca="false">IF(P21&lt;=0,0,MIN((P21*(1+Setup!D23/12)),IF(ISNUMBER(Setup!E23),Setup!E23,0)+IF((((D21&lt;=0)*(F21&lt;=0)*(H21&lt;=0)*(J21&lt;=0)*(L21&lt;=0)*(N21&lt;=0))*(P21&gt;0)),Setup!E14,0)))</f>
        <v>0</v>
      </c>
      <c r="R22" s="36" t="n">
        <f aca="false">MAX(0,(R21*(1+Setup!D24/12))-S22)</f>
        <v>0</v>
      </c>
      <c r="S22" s="36" t="n">
        <f aca="false">IF(R21&lt;=0,0,MIN((R21*(1+Setup!D24/12)),IF(ISNUMBER(Setup!E24),Setup!E24,0)+IF((((D21&lt;=0)*(F21&lt;=0)*(H21&lt;=0)*(J21&lt;=0)*(L21&lt;=0)*(N21&lt;=0)*(P21&lt;=0))*(R21&gt;0)),Setup!E14,0)))</f>
        <v>0</v>
      </c>
      <c r="T22" s="2"/>
      <c r="U22" s="37" t="n">
        <f aca="false">SUM(D22,F22,H22,J22,L22,N22,P22,R22)</f>
        <v>7350.47983203975</v>
      </c>
      <c r="V22" s="36" t="n">
        <f aca="false">SUM(E22,G22,I22,K22,M22,O22,Q22,S22)</f>
        <v>296</v>
      </c>
      <c r="W22" s="36" t="n">
        <f aca="false">IF(D21&gt;0,D21*Setup!D17/12,0)+IF(F21&gt;0,F21*Setup!D18/12,0)+IF(H21&gt;0,H21*Setup!D19/12,0)+IF(J21&gt;0,J21*Setup!D20/12,0)+IF(L21&gt;0,L21*Setup!D21/12,0)+IF(N21&gt;0,N21*Setup!D22/12,0)+IF(P21&gt;0,P21*Setup!D23/12,0)+IF(R21&gt;0,R21*Setup!D24/12,0)</f>
        <v>95.2479938712968</v>
      </c>
      <c r="X22" s="2"/>
      <c r="Y22" s="2"/>
    </row>
    <row r="23" customFormat="false" ht="18" hidden="false" customHeight="true" outlineLevel="0" collapsed="false">
      <c r="A23" s="2"/>
      <c r="B23" s="34"/>
      <c r="C23" s="35" t="n">
        <v>15</v>
      </c>
      <c r="D23" s="36" t="n">
        <f aca="false">MAX(0,(D22*(1+Setup!D17/12))-E23)</f>
        <v>0</v>
      </c>
      <c r="E23" s="36" t="n">
        <f aca="false">IF(D22&lt;=0,0,MIN((D22*(1+Setup!D17/12)),IF(ISNUMBER(Setup!E17),Setup!E17,0)+IF((D22&gt;0),Setup!E14,0)))</f>
        <v>0</v>
      </c>
      <c r="F23" s="36" t="n">
        <f aca="false">MAX(0,(F22*(1+Setup!D18/12))-G23)</f>
        <v>2815.51907843066</v>
      </c>
      <c r="G23" s="36" t="n">
        <f aca="false">IF(F22&lt;=0,0,MIN((F22*(1+Setup!D18/12)),IF(ISNUMBER(Setup!E18),Setup!E18,0)+IF((((D22&lt;=0))*(F22&gt;0)),Setup!E14,0)))</f>
        <v>170</v>
      </c>
      <c r="H23" s="36" t="n">
        <f aca="false">MAX(0,(H22*(1+Setup!D19/12))-I23)</f>
        <v>4331.33967891702</v>
      </c>
      <c r="I23" s="36" t="n">
        <f aca="false">IF(H22&lt;=0,0,MIN((H22*(1+Setup!D19/12)),IF(ISNUMBER(Setup!E19),Setup!E19,0)+IF((((D22&lt;=0)*(F22&lt;=0))*(H22&gt;0)),Setup!E14,0)))</f>
        <v>126</v>
      </c>
      <c r="J23" s="36" t="n">
        <f aca="false">MAX(0,(J22*(1+Setup!D20/12))-K23)</f>
        <v>0</v>
      </c>
      <c r="K23" s="36" t="n">
        <f aca="false">IF(J22&lt;=0,0,MIN((J22*(1+Setup!D20/12)),IF(ISNUMBER(Setup!E20),Setup!E20,0)+IF((((D22&lt;=0)*(F22&lt;=0)*(H22&lt;=0))*(J22&gt;0)),Setup!E14,0)))</f>
        <v>0</v>
      </c>
      <c r="L23" s="36" t="n">
        <f aca="false">MAX(0,(L22*(1+Setup!D21/12))-M23)</f>
        <v>0</v>
      </c>
      <c r="M23" s="36" t="n">
        <f aca="false">IF(L22&lt;=0,0,MIN((L22*(1+Setup!D21/12)),IF(ISNUMBER(Setup!E21),Setup!E21,0)+IF((((D22&lt;=0)*(F22&lt;=0)*(H22&lt;=0)*(J22&lt;=0))*(L22&gt;0)),Setup!E14,0)))</f>
        <v>0</v>
      </c>
      <c r="N23" s="36" t="n">
        <f aca="false">MAX(0,(N22*(1+Setup!D22/12))-O23)</f>
        <v>0</v>
      </c>
      <c r="O23" s="36" t="n">
        <f aca="false">IF(N22&lt;=0,0,MIN((N22*(1+Setup!D22/12)),IF(ISNUMBER(Setup!E22),Setup!E22,0)+IF((((D22&lt;=0)*(F22&lt;=0)*(H22&lt;=0)*(J22&lt;=0)*(L22&lt;=0))*(N22&gt;0)),Setup!E14,0)))</f>
        <v>0</v>
      </c>
      <c r="P23" s="36" t="n">
        <f aca="false">MAX(0,(P22*(1+Setup!D23/12))-Q23)</f>
        <v>0</v>
      </c>
      <c r="Q23" s="36" t="n">
        <f aca="false">IF(P22&lt;=0,0,MIN((P22*(1+Setup!D23/12)),IF(ISNUMBER(Setup!E23),Setup!E23,0)+IF((((D22&lt;=0)*(F22&lt;=0)*(H22&lt;=0)*(J22&lt;=0)*(L22&lt;=0)*(N22&lt;=0))*(P22&gt;0)),Setup!E14,0)))</f>
        <v>0</v>
      </c>
      <c r="R23" s="36" t="n">
        <f aca="false">MAX(0,(R22*(1+Setup!D24/12))-S23)</f>
        <v>0</v>
      </c>
      <c r="S23" s="36" t="n">
        <f aca="false">IF(R22&lt;=0,0,MIN((R22*(1+Setup!D24/12)),IF(ISNUMBER(Setup!E24),Setup!E24,0)+IF((((D22&lt;=0)*(F22&lt;=0)*(H22&lt;=0)*(J22&lt;=0)*(L22&lt;=0)*(N22&lt;=0)*(P22&lt;=0))*(R22&gt;0)),Setup!E14,0)))</f>
        <v>0</v>
      </c>
      <c r="T23" s="2"/>
      <c r="U23" s="37" t="n">
        <f aca="false">SUM(D23,F23,H23,J23,L23,N23,P23,R23)</f>
        <v>7146.85875734768</v>
      </c>
      <c r="V23" s="36" t="n">
        <f aca="false">SUM(E23,G23,I23,K23,M23,O23,Q23,S23)</f>
        <v>296</v>
      </c>
      <c r="W23" s="36" t="n">
        <f aca="false">IF(D22&gt;0,D22*Setup!D17/12,0)+IF(F22&gt;0,F22*Setup!D18/12,0)+IF(H22&gt;0,H22*Setup!D19/12,0)+IF(J22&gt;0,J22*Setup!D20/12,0)+IF(L22&gt;0,L22*Setup!D21/12,0)+IF(N22&gt;0,N22*Setup!D22/12,0)+IF(P22&gt;0,P22*Setup!D23/12,0)+IF(R22&gt;0,R22*Setup!D24/12,0)</f>
        <v>92.378925307924</v>
      </c>
      <c r="X23" s="2"/>
      <c r="Y23" s="2"/>
    </row>
    <row r="24" customFormat="false" ht="18" hidden="false" customHeight="true" outlineLevel="0" collapsed="false">
      <c r="A24" s="2"/>
      <c r="B24" s="34"/>
      <c r="C24" s="35" t="n">
        <v>16</v>
      </c>
      <c r="D24" s="36" t="n">
        <f aca="false">MAX(0,(D23*(1+Setup!D17/12))-E24)</f>
        <v>0</v>
      </c>
      <c r="E24" s="36" t="n">
        <f aca="false">IF(D23&lt;=0,0,MIN((D23*(1+Setup!D17/12)),IF(ISNUMBER(Setup!E17),Setup!E17,0)+IF((D23&gt;0),Setup!E14,0)))</f>
        <v>0</v>
      </c>
      <c r="F24" s="36" t="n">
        <f aca="false">MAX(0,(F23*(1+Setup!D18/12))-G24)</f>
        <v>2699.24856751071</v>
      </c>
      <c r="G24" s="36" t="n">
        <f aca="false">IF(F23&lt;=0,0,MIN((F23*(1+Setup!D18/12)),IF(ISNUMBER(Setup!E18),Setup!E18,0)+IF((((D23&lt;=0))*(F23&gt;0)),Setup!E14,0)))</f>
        <v>170</v>
      </c>
      <c r="H24" s="36" t="n">
        <f aca="false">MAX(0,(H23*(1+Setup!D19/12))-I24)</f>
        <v>4241.07323126808</v>
      </c>
      <c r="I24" s="36" t="n">
        <f aca="false">IF(H23&lt;=0,0,MIN((H23*(1+Setup!D19/12)),IF(ISNUMBER(Setup!E19),Setup!E19,0)+IF((((D23&lt;=0)*(F23&lt;=0))*(H23&gt;0)),Setup!E14,0)))</f>
        <v>126</v>
      </c>
      <c r="J24" s="36" t="n">
        <f aca="false">MAX(0,(J23*(1+Setup!D20/12))-K24)</f>
        <v>0</v>
      </c>
      <c r="K24" s="36" t="n">
        <f aca="false">IF(J23&lt;=0,0,MIN((J23*(1+Setup!D20/12)),IF(ISNUMBER(Setup!E20),Setup!E20,0)+IF((((D23&lt;=0)*(F23&lt;=0)*(H23&lt;=0))*(J23&gt;0)),Setup!E14,0)))</f>
        <v>0</v>
      </c>
      <c r="L24" s="36" t="n">
        <f aca="false">MAX(0,(L23*(1+Setup!D21/12))-M24)</f>
        <v>0</v>
      </c>
      <c r="M24" s="36" t="n">
        <f aca="false">IF(L23&lt;=0,0,MIN((L23*(1+Setup!D21/12)),IF(ISNUMBER(Setup!E21),Setup!E21,0)+IF((((D23&lt;=0)*(F23&lt;=0)*(H23&lt;=0)*(J23&lt;=0))*(L23&gt;0)),Setup!E14,0)))</f>
        <v>0</v>
      </c>
      <c r="N24" s="36" t="n">
        <f aca="false">MAX(0,(N23*(1+Setup!D22/12))-O24)</f>
        <v>0</v>
      </c>
      <c r="O24" s="36" t="n">
        <f aca="false">IF(N23&lt;=0,0,MIN((N23*(1+Setup!D22/12)),IF(ISNUMBER(Setup!E22),Setup!E22,0)+IF((((D23&lt;=0)*(F23&lt;=0)*(H23&lt;=0)*(J23&lt;=0)*(L23&lt;=0))*(N23&gt;0)),Setup!E14,0)))</f>
        <v>0</v>
      </c>
      <c r="P24" s="36" t="n">
        <f aca="false">MAX(0,(P23*(1+Setup!D23/12))-Q24)</f>
        <v>0</v>
      </c>
      <c r="Q24" s="36" t="n">
        <f aca="false">IF(P23&lt;=0,0,MIN((P23*(1+Setup!D23/12)),IF(ISNUMBER(Setup!E23),Setup!E23,0)+IF((((D23&lt;=0)*(F23&lt;=0)*(H23&lt;=0)*(J23&lt;=0)*(L23&lt;=0)*(N23&lt;=0))*(P23&gt;0)),Setup!E14,0)))</f>
        <v>0</v>
      </c>
      <c r="R24" s="36" t="n">
        <f aca="false">MAX(0,(R23*(1+Setup!D24/12))-S24)</f>
        <v>0</v>
      </c>
      <c r="S24" s="36" t="n">
        <f aca="false">IF(R23&lt;=0,0,MIN((R23*(1+Setup!D24/12)),IF(ISNUMBER(Setup!E24),Setup!E24,0)+IF((((D23&lt;=0)*(F23&lt;=0)*(H23&lt;=0)*(J23&lt;=0)*(L23&lt;=0)*(N23&lt;=0)*(P23&lt;=0))*(R23&gt;0)),Setup!E14,0)))</f>
        <v>0</v>
      </c>
      <c r="T24" s="2"/>
      <c r="U24" s="37" t="n">
        <f aca="false">SUM(D24,F24,H24,J24,L24,N24,P24,R24)</f>
        <v>6940.32179877879</v>
      </c>
      <c r="V24" s="36" t="n">
        <f aca="false">SUM(E24,G24,I24,K24,M24,O24,Q24,S24)</f>
        <v>296</v>
      </c>
      <c r="W24" s="36" t="n">
        <f aca="false">IF(D23&gt;0,D23*Setup!D17/12,0)+IF(F23&gt;0,F23*Setup!D18/12,0)+IF(H23&gt;0,H23*Setup!D19/12,0)+IF(J23&gt;0,J23*Setup!D20/12,0)+IF(L23&gt;0,L23*Setup!D21/12,0)+IF(N23&gt;0,N23*Setup!D22/12,0)+IF(P23&gt;0,P23*Setup!D23/12,0)+IF(R23&gt;0,R23*Setup!D24/12,0)</f>
        <v>89.4630414311171</v>
      </c>
      <c r="X24" s="2"/>
      <c r="Y24" s="2"/>
    </row>
    <row r="25" customFormat="false" ht="18" hidden="false" customHeight="true" outlineLevel="0" collapsed="false">
      <c r="A25" s="2"/>
      <c r="B25" s="34"/>
      <c r="C25" s="35" t="n">
        <v>17</v>
      </c>
      <c r="D25" s="36" t="n">
        <f aca="false">MAX(0,(D24*(1+Setup!D17/12))-E25)</f>
        <v>0</v>
      </c>
      <c r="E25" s="36" t="n">
        <f aca="false">IF(D24&lt;=0,0,MIN((D24*(1+Setup!D17/12)),IF(ISNUMBER(Setup!E17),Setup!E17,0)+IF((D24&gt;0),Setup!E14,0)))</f>
        <v>0</v>
      </c>
      <c r="F25" s="36" t="n">
        <f aca="false">MAX(0,(F24*(1+Setup!D18/12))-G25)</f>
        <v>2580.75922767404</v>
      </c>
      <c r="G25" s="36" t="n">
        <f aca="false">IF(F24&lt;=0,0,MIN((F24*(1+Setup!D18/12)),IF(ISNUMBER(Setup!E18),Setup!E18,0)+IF((((D24&lt;=0))*(F24&gt;0)),Setup!E14,0)))</f>
        <v>170</v>
      </c>
      <c r="H25" s="36" t="n">
        <f aca="false">MAX(0,(H24*(1+Setup!D19/12))-I25)</f>
        <v>4150.06208542605</v>
      </c>
      <c r="I25" s="36" t="n">
        <f aca="false">IF(H24&lt;=0,0,MIN((H24*(1+Setup!D19/12)),IF(ISNUMBER(Setup!E19),Setup!E19,0)+IF((((D24&lt;=0)*(F24&lt;=0))*(H24&gt;0)),Setup!E14,0)))</f>
        <v>126</v>
      </c>
      <c r="J25" s="36" t="n">
        <f aca="false">MAX(0,(J24*(1+Setup!D20/12))-K25)</f>
        <v>0</v>
      </c>
      <c r="K25" s="36" t="n">
        <f aca="false">IF(J24&lt;=0,0,MIN((J24*(1+Setup!D20/12)),IF(ISNUMBER(Setup!E20),Setup!E20,0)+IF((((D24&lt;=0)*(F24&lt;=0)*(H24&lt;=0))*(J24&gt;0)),Setup!E14,0)))</f>
        <v>0</v>
      </c>
      <c r="L25" s="36" t="n">
        <f aca="false">MAX(0,(L24*(1+Setup!D21/12))-M25)</f>
        <v>0</v>
      </c>
      <c r="M25" s="36" t="n">
        <f aca="false">IF(L24&lt;=0,0,MIN((L24*(1+Setup!D21/12)),IF(ISNUMBER(Setup!E21),Setup!E21,0)+IF((((D24&lt;=0)*(F24&lt;=0)*(H24&lt;=0)*(J24&lt;=0))*(L24&gt;0)),Setup!E14,0)))</f>
        <v>0</v>
      </c>
      <c r="N25" s="36" t="n">
        <f aca="false">MAX(0,(N24*(1+Setup!D22/12))-O25)</f>
        <v>0</v>
      </c>
      <c r="O25" s="36" t="n">
        <f aca="false">IF(N24&lt;=0,0,MIN((N24*(1+Setup!D22/12)),IF(ISNUMBER(Setup!E22),Setup!E22,0)+IF((((D24&lt;=0)*(F24&lt;=0)*(H24&lt;=0)*(J24&lt;=0)*(L24&lt;=0))*(N24&gt;0)),Setup!E14,0)))</f>
        <v>0</v>
      </c>
      <c r="P25" s="36" t="n">
        <f aca="false">MAX(0,(P24*(1+Setup!D23/12))-Q25)</f>
        <v>0</v>
      </c>
      <c r="Q25" s="36" t="n">
        <f aca="false">IF(P24&lt;=0,0,MIN((P24*(1+Setup!D23/12)),IF(ISNUMBER(Setup!E23),Setup!E23,0)+IF((((D24&lt;=0)*(F24&lt;=0)*(H24&lt;=0)*(J24&lt;=0)*(L24&lt;=0)*(N24&lt;=0))*(P24&gt;0)),Setup!E14,0)))</f>
        <v>0</v>
      </c>
      <c r="R25" s="36" t="n">
        <f aca="false">MAX(0,(R24*(1+Setup!D24/12))-S25)</f>
        <v>0</v>
      </c>
      <c r="S25" s="36" t="n">
        <f aca="false">IF(R24&lt;=0,0,MIN((R24*(1+Setup!D24/12)),IF(ISNUMBER(Setup!E24),Setup!E24,0)+IF((((D24&lt;=0)*(F24&lt;=0)*(H24&lt;=0)*(J24&lt;=0)*(L24&lt;=0)*(N24&lt;=0)*(P24&lt;=0))*(R24&gt;0)),Setup!E14,0)))</f>
        <v>0</v>
      </c>
      <c r="T25" s="2"/>
      <c r="U25" s="37" t="n">
        <f aca="false">SUM(D25,F25,H25,J25,L25,N25,P25,R25)</f>
        <v>6730.82131310009</v>
      </c>
      <c r="V25" s="36" t="n">
        <f aca="false">SUM(E25,G25,I25,K25,M25,O25,Q25,S25)</f>
        <v>296</v>
      </c>
      <c r="W25" s="36" t="n">
        <f aca="false">IF(D24&gt;0,D24*Setup!D17/12,0)+IF(F24&gt;0,F24*Setup!D18/12,0)+IF(H24&gt;0,H24*Setup!D19/12,0)+IF(J24&gt;0,J24*Setup!D20/12,0)+IF(L24&gt;0,L24*Setup!D21/12,0)+IF(N24&gt;0,N24*Setup!D22/12,0)+IF(P24&gt;0,P24*Setup!D23/12,0)+IF(R24&gt;0,R24*Setup!D24/12,0)</f>
        <v>86.4995143212911</v>
      </c>
      <c r="X25" s="2"/>
      <c r="Y25" s="2"/>
    </row>
    <row r="26" customFormat="false" ht="18" hidden="false" customHeight="true" outlineLevel="0" collapsed="false">
      <c r="A26" s="2"/>
      <c r="B26" s="34"/>
      <c r="C26" s="35" t="n">
        <v>18</v>
      </c>
      <c r="D26" s="36" t="n">
        <f aca="false">MAX(0,(D25*(1+Setup!D17/12))-E26)</f>
        <v>0</v>
      </c>
      <c r="E26" s="36" t="n">
        <f aca="false">IF(D25&lt;=0,0,MIN((D25*(1+Setup!D17/12)),IF(ISNUMBER(Setup!E17),Setup!E17,0)+IF((D25&gt;0),Setup!E14,0)))</f>
        <v>0</v>
      </c>
      <c r="F26" s="36" t="n">
        <f aca="false">MAX(0,(F25*(1+Setup!D18/12))-G26)</f>
        <v>2460.00871626882</v>
      </c>
      <c r="G26" s="36" t="n">
        <f aca="false">IF(F25&lt;=0,0,MIN((F25*(1+Setup!D18/12)),IF(ISNUMBER(Setup!E18),Setup!E18,0)+IF((((D25&lt;=0))*(F25&gt;0)),Setup!E14,0)))</f>
        <v>170</v>
      </c>
      <c r="H26" s="36" t="n">
        <f aca="false">MAX(0,(H25*(1+Setup!D19/12))-I26)</f>
        <v>4058.30009763081</v>
      </c>
      <c r="I26" s="36" t="n">
        <f aca="false">IF(H25&lt;=0,0,MIN((H25*(1+Setup!D19/12)),IF(ISNUMBER(Setup!E19),Setup!E19,0)+IF((((D25&lt;=0)*(F25&lt;=0))*(H25&gt;0)),Setup!E14,0)))</f>
        <v>126</v>
      </c>
      <c r="J26" s="36" t="n">
        <f aca="false">MAX(0,(J25*(1+Setup!D20/12))-K26)</f>
        <v>0</v>
      </c>
      <c r="K26" s="36" t="n">
        <f aca="false">IF(J25&lt;=0,0,MIN((J25*(1+Setup!D20/12)),IF(ISNUMBER(Setup!E20),Setup!E20,0)+IF((((D25&lt;=0)*(F25&lt;=0)*(H25&lt;=0))*(J25&gt;0)),Setup!E14,0)))</f>
        <v>0</v>
      </c>
      <c r="L26" s="36" t="n">
        <f aca="false">MAX(0,(L25*(1+Setup!D21/12))-M26)</f>
        <v>0</v>
      </c>
      <c r="M26" s="36" t="n">
        <f aca="false">IF(L25&lt;=0,0,MIN((L25*(1+Setup!D21/12)),IF(ISNUMBER(Setup!E21),Setup!E21,0)+IF((((D25&lt;=0)*(F25&lt;=0)*(H25&lt;=0)*(J25&lt;=0))*(L25&gt;0)),Setup!E14,0)))</f>
        <v>0</v>
      </c>
      <c r="N26" s="36" t="n">
        <f aca="false">MAX(0,(N25*(1+Setup!D22/12))-O26)</f>
        <v>0</v>
      </c>
      <c r="O26" s="36" t="n">
        <f aca="false">IF(N25&lt;=0,0,MIN((N25*(1+Setup!D22/12)),IF(ISNUMBER(Setup!E22),Setup!E22,0)+IF((((D25&lt;=0)*(F25&lt;=0)*(H25&lt;=0)*(J25&lt;=0)*(L25&lt;=0))*(N25&gt;0)),Setup!E14,0)))</f>
        <v>0</v>
      </c>
      <c r="P26" s="36" t="n">
        <f aca="false">MAX(0,(P25*(1+Setup!D23/12))-Q26)</f>
        <v>0</v>
      </c>
      <c r="Q26" s="36" t="n">
        <f aca="false">IF(P25&lt;=0,0,MIN((P25*(1+Setup!D23/12)),IF(ISNUMBER(Setup!E23),Setup!E23,0)+IF((((D25&lt;=0)*(F25&lt;=0)*(H25&lt;=0)*(J25&lt;=0)*(L25&lt;=0)*(N25&lt;=0))*(P25&gt;0)),Setup!E14,0)))</f>
        <v>0</v>
      </c>
      <c r="R26" s="36" t="n">
        <f aca="false">MAX(0,(R25*(1+Setup!D24/12))-S26)</f>
        <v>0</v>
      </c>
      <c r="S26" s="36" t="n">
        <f aca="false">IF(R25&lt;=0,0,MIN((R25*(1+Setup!D24/12)),IF(ISNUMBER(Setup!E24),Setup!E24,0)+IF((((D25&lt;=0)*(F25&lt;=0)*(H25&lt;=0)*(J25&lt;=0)*(L25&lt;=0)*(N25&lt;=0)*(P25&lt;=0))*(R25&gt;0)),Setup!E14,0)))</f>
        <v>0</v>
      </c>
      <c r="T26" s="2"/>
      <c r="U26" s="37" t="n">
        <f aca="false">SUM(D26,F26,H26,J26,L26,N26,P26,R26)</f>
        <v>6518.30881389963</v>
      </c>
      <c r="V26" s="36" t="n">
        <f aca="false">SUM(E26,G26,I26,K26,M26,O26,Q26,S26)</f>
        <v>296</v>
      </c>
      <c r="W26" s="36" t="n">
        <f aca="false">IF(D25&gt;0,D25*Setup!D17/12,0)+IF(F25&gt;0,F25*Setup!D18/12,0)+IF(H25&gt;0,H25*Setup!D19/12,0)+IF(J25&gt;0,J25*Setup!D20/12,0)+IF(L25&gt;0,L25*Setup!D21/12,0)+IF(N25&gt;0,N25*Setup!D22/12,0)+IF(P25&gt;0,P25*Setup!D23/12,0)+IF(R25&gt;0,R25*Setup!D24/12,0)</f>
        <v>83.4875007995445</v>
      </c>
      <c r="X26" s="2"/>
      <c r="Y26" s="2"/>
    </row>
    <row r="27" customFormat="false" ht="18" hidden="false" customHeight="true" outlineLevel="0" collapsed="false">
      <c r="A27" s="2"/>
      <c r="B27" s="34"/>
      <c r="C27" s="35" t="n">
        <v>19</v>
      </c>
      <c r="D27" s="36" t="n">
        <f aca="false">MAX(0,(D26*(1+Setup!D17/12))-E27)</f>
        <v>0</v>
      </c>
      <c r="E27" s="36" t="n">
        <f aca="false">IF(D26&lt;=0,0,MIN((D26*(1+Setup!D17/12)),IF(ISNUMBER(Setup!E17),Setup!E17,0)+IF((D26&gt;0),Setup!E14,0)))</f>
        <v>0</v>
      </c>
      <c r="F27" s="36" t="n">
        <f aca="false">MAX(0,(F26*(1+Setup!D18/12))-G27)</f>
        <v>2336.95388260428</v>
      </c>
      <c r="G27" s="36" t="n">
        <f aca="false">IF(F26&lt;=0,0,MIN((F26*(1+Setup!D18/12)),IF(ISNUMBER(Setup!E18),Setup!E18,0)+IF((((D26&lt;=0))*(F26&gt;0)),Setup!E14,0)))</f>
        <v>170</v>
      </c>
      <c r="H27" s="36" t="n">
        <f aca="false">MAX(0,(H26*(1+Setup!D19/12))-I27)</f>
        <v>3965.78107343626</v>
      </c>
      <c r="I27" s="36" t="n">
        <f aca="false">IF(H26&lt;=0,0,MIN((H26*(1+Setup!D19/12)),IF(ISNUMBER(Setup!E19),Setup!E19,0)+IF((((D26&lt;=0)*(F26&lt;=0))*(H26&gt;0)),Setup!E14,0)))</f>
        <v>126</v>
      </c>
      <c r="J27" s="36" t="n">
        <f aca="false">MAX(0,(J26*(1+Setup!D20/12))-K27)</f>
        <v>0</v>
      </c>
      <c r="K27" s="36" t="n">
        <f aca="false">IF(J26&lt;=0,0,MIN((J26*(1+Setup!D20/12)),IF(ISNUMBER(Setup!E20),Setup!E20,0)+IF((((D26&lt;=0)*(F26&lt;=0)*(H26&lt;=0))*(J26&gt;0)),Setup!E14,0)))</f>
        <v>0</v>
      </c>
      <c r="L27" s="36" t="n">
        <f aca="false">MAX(0,(L26*(1+Setup!D21/12))-M27)</f>
        <v>0</v>
      </c>
      <c r="M27" s="36" t="n">
        <f aca="false">IF(L26&lt;=0,0,MIN((L26*(1+Setup!D21/12)),IF(ISNUMBER(Setup!E21),Setup!E21,0)+IF((((D26&lt;=0)*(F26&lt;=0)*(H26&lt;=0)*(J26&lt;=0))*(L26&gt;0)),Setup!E14,0)))</f>
        <v>0</v>
      </c>
      <c r="N27" s="36" t="n">
        <f aca="false">MAX(0,(N26*(1+Setup!D22/12))-O27)</f>
        <v>0</v>
      </c>
      <c r="O27" s="36" t="n">
        <f aca="false">IF(N26&lt;=0,0,MIN((N26*(1+Setup!D22/12)),IF(ISNUMBER(Setup!E22),Setup!E22,0)+IF((((D26&lt;=0)*(F26&lt;=0)*(H26&lt;=0)*(J26&lt;=0)*(L26&lt;=0))*(N26&gt;0)),Setup!E14,0)))</f>
        <v>0</v>
      </c>
      <c r="P27" s="36" t="n">
        <f aca="false">MAX(0,(P26*(1+Setup!D23/12))-Q27)</f>
        <v>0</v>
      </c>
      <c r="Q27" s="36" t="n">
        <f aca="false">IF(P26&lt;=0,0,MIN((P26*(1+Setup!D23/12)),IF(ISNUMBER(Setup!E23),Setup!E23,0)+IF((((D26&lt;=0)*(F26&lt;=0)*(H26&lt;=0)*(J26&lt;=0)*(L26&lt;=0)*(N26&lt;=0))*(P26&gt;0)),Setup!E14,0)))</f>
        <v>0</v>
      </c>
      <c r="R27" s="36" t="n">
        <f aca="false">MAX(0,(R26*(1+Setup!D24/12))-S27)</f>
        <v>0</v>
      </c>
      <c r="S27" s="36" t="n">
        <f aca="false">IF(R26&lt;=0,0,MIN((R26*(1+Setup!D24/12)),IF(ISNUMBER(Setup!E24),Setup!E24,0)+IF((((D26&lt;=0)*(F26&lt;=0)*(H26&lt;=0)*(J26&lt;=0)*(L26&lt;=0)*(N26&lt;=0)*(P26&lt;=0))*(R26&gt;0)),Setup!E14,0)))</f>
        <v>0</v>
      </c>
      <c r="T27" s="2"/>
      <c r="U27" s="37" t="n">
        <f aca="false">SUM(D27,F27,H27,J27,L27,N27,P27,R27)</f>
        <v>6302.73495604055</v>
      </c>
      <c r="V27" s="36" t="n">
        <f aca="false">SUM(E27,G27,I27,K27,M27,O27,Q27,S27)</f>
        <v>296</v>
      </c>
      <c r="W27" s="36" t="n">
        <f aca="false">IF(D26&gt;0,D26*Setup!D17/12,0)+IF(F26&gt;0,F26*Setup!D18/12,0)+IF(H26&gt;0,H26*Setup!D19/12,0)+IF(J26&gt;0,J26*Setup!D20/12,0)+IF(L26&gt;0,L26*Setup!D21/12,0)+IF(N26&gt;0,N26*Setup!D22/12,0)+IF(P26&gt;0,P26*Setup!D23/12,0)+IF(R26&gt;0,R26*Setup!D24/12,0)</f>
        <v>80.4261421409175</v>
      </c>
      <c r="X27" s="2"/>
      <c r="Y27" s="2"/>
    </row>
    <row r="28" customFormat="false" ht="18" hidden="false" customHeight="true" outlineLevel="0" collapsed="false">
      <c r="A28" s="2"/>
      <c r="B28" s="34"/>
      <c r="C28" s="35" t="n">
        <v>20</v>
      </c>
      <c r="D28" s="36" t="n">
        <f aca="false">MAX(0,(D27*(1+Setup!D17/12))-E28)</f>
        <v>0</v>
      </c>
      <c r="E28" s="36" t="n">
        <f aca="false">IF(D27&lt;=0,0,MIN((D27*(1+Setup!D17/12)),IF(ISNUMBER(Setup!E17),Setup!E17,0)+IF((D27&gt;0),Setup!E14,0)))</f>
        <v>0</v>
      </c>
      <c r="F28" s="36" t="n">
        <f aca="false">MAX(0,(F27*(1+Setup!D18/12))-G28)</f>
        <v>2211.55075253065</v>
      </c>
      <c r="G28" s="36" t="n">
        <f aca="false">IF(F27&lt;=0,0,MIN((F27*(1+Setup!D18/12)),IF(ISNUMBER(Setup!E18),Setup!E18,0)+IF((((D27&lt;=0))*(F27&gt;0)),Setup!E14,0)))</f>
        <v>170</v>
      </c>
      <c r="H28" s="36" t="n">
        <f aca="false">MAX(0,(H27*(1+Setup!D19/12))-I28)</f>
        <v>3872.49876729211</v>
      </c>
      <c r="I28" s="36" t="n">
        <f aca="false">IF(H27&lt;=0,0,MIN((H27*(1+Setup!D19/12)),IF(ISNUMBER(Setup!E19),Setup!E19,0)+IF((((D27&lt;=0)*(F27&lt;=0))*(H27&gt;0)),Setup!E14,0)))</f>
        <v>126</v>
      </c>
      <c r="J28" s="36" t="n">
        <f aca="false">MAX(0,(J27*(1+Setup!D20/12))-K28)</f>
        <v>0</v>
      </c>
      <c r="K28" s="36" t="n">
        <f aca="false">IF(J27&lt;=0,0,MIN((J27*(1+Setup!D20/12)),IF(ISNUMBER(Setup!E20),Setup!E20,0)+IF((((D27&lt;=0)*(F27&lt;=0)*(H27&lt;=0))*(J27&gt;0)),Setup!E14,0)))</f>
        <v>0</v>
      </c>
      <c r="L28" s="36" t="n">
        <f aca="false">MAX(0,(L27*(1+Setup!D21/12))-M28)</f>
        <v>0</v>
      </c>
      <c r="M28" s="36" t="n">
        <f aca="false">IF(L27&lt;=0,0,MIN((L27*(1+Setup!D21/12)),IF(ISNUMBER(Setup!E21),Setup!E21,0)+IF((((D27&lt;=0)*(F27&lt;=0)*(H27&lt;=0)*(J27&lt;=0))*(L27&gt;0)),Setup!E14,0)))</f>
        <v>0</v>
      </c>
      <c r="N28" s="36" t="n">
        <f aca="false">MAX(0,(N27*(1+Setup!D22/12))-O28)</f>
        <v>0</v>
      </c>
      <c r="O28" s="36" t="n">
        <f aca="false">IF(N27&lt;=0,0,MIN((N27*(1+Setup!D22/12)),IF(ISNUMBER(Setup!E22),Setup!E22,0)+IF((((D27&lt;=0)*(F27&lt;=0)*(H27&lt;=0)*(J27&lt;=0)*(L27&lt;=0))*(N27&gt;0)),Setup!E14,0)))</f>
        <v>0</v>
      </c>
      <c r="P28" s="36" t="n">
        <f aca="false">MAX(0,(P27*(1+Setup!D23/12))-Q28)</f>
        <v>0</v>
      </c>
      <c r="Q28" s="36" t="n">
        <f aca="false">IF(P27&lt;=0,0,MIN((P27*(1+Setup!D23/12)),IF(ISNUMBER(Setup!E23),Setup!E23,0)+IF((((D27&lt;=0)*(F27&lt;=0)*(H27&lt;=0)*(J27&lt;=0)*(L27&lt;=0)*(N27&lt;=0))*(P27&gt;0)),Setup!E14,0)))</f>
        <v>0</v>
      </c>
      <c r="R28" s="36" t="n">
        <f aca="false">MAX(0,(R27*(1+Setup!D24/12))-S28)</f>
        <v>0</v>
      </c>
      <c r="S28" s="36" t="n">
        <f aca="false">IF(R27&lt;=0,0,MIN((R27*(1+Setup!D24/12)),IF(ISNUMBER(Setup!E24),Setup!E24,0)+IF((((D27&lt;=0)*(F27&lt;=0)*(H27&lt;=0)*(J27&lt;=0)*(L27&lt;=0)*(N27&lt;=0)*(P27&lt;=0))*(R27&gt;0)),Setup!E14,0)))</f>
        <v>0</v>
      </c>
      <c r="T28" s="2"/>
      <c r="U28" s="37" t="n">
        <f aca="false">SUM(D28,F28,H28,J28,L28,N28,P28,R28)</f>
        <v>6084.04951982276</v>
      </c>
      <c r="V28" s="36" t="n">
        <f aca="false">SUM(E28,G28,I28,K28,M28,O28,Q28,S28)</f>
        <v>296</v>
      </c>
      <c r="W28" s="36" t="n">
        <f aca="false">IF(D27&gt;0,D27*Setup!D17/12,0)+IF(F27&gt;0,F27*Setup!D18/12,0)+IF(H27&gt;0,H27*Setup!D19/12,0)+IF(J27&gt;0,J27*Setup!D20/12,0)+IF(L27&gt;0,L27*Setup!D21/12,0)+IF(N27&gt;0,N27*Setup!D22/12,0)+IF(P27&gt;0,P27*Setup!D23/12,0)+IF(R27&gt;0,R27*Setup!D24/12,0)</f>
        <v>77.3145637822142</v>
      </c>
      <c r="X28" s="2"/>
      <c r="Y28" s="2"/>
    </row>
    <row r="29" customFormat="false" ht="18" hidden="false" customHeight="true" outlineLevel="0" collapsed="false">
      <c r="A29" s="2"/>
      <c r="B29" s="34"/>
      <c r="C29" s="35" t="n">
        <v>21</v>
      </c>
      <c r="D29" s="36" t="n">
        <f aca="false">MAX(0,(D28*(1+Setup!D17/12))-E29)</f>
        <v>0</v>
      </c>
      <c r="E29" s="36" t="n">
        <f aca="false">IF(D28&lt;=0,0,MIN((D28*(1+Setup!D17/12)),IF(ISNUMBER(Setup!E17),Setup!E17,0)+IF((D28&gt;0),Setup!E14,0)))</f>
        <v>0</v>
      </c>
      <c r="F29" s="36" t="n">
        <f aca="false">MAX(0,(F28*(1+Setup!D18/12))-G29)</f>
        <v>2083.75451272477</v>
      </c>
      <c r="G29" s="36" t="n">
        <f aca="false">IF(F28&lt;=0,0,MIN((F28*(1+Setup!D18/12)),IF(ISNUMBER(Setup!E18),Setup!E18,0)+IF((((D28&lt;=0))*(F28&gt;0)),Setup!E14,0)))</f>
        <v>170</v>
      </c>
      <c r="H29" s="36" t="n">
        <f aca="false">MAX(0,(H28*(1+Setup!D19/12))-I29)</f>
        <v>3778.44688212227</v>
      </c>
      <c r="I29" s="36" t="n">
        <f aca="false">IF(H28&lt;=0,0,MIN((H28*(1+Setup!D19/12)),IF(ISNUMBER(Setup!E19),Setup!E19,0)+IF((((D28&lt;=0)*(F28&lt;=0))*(H28&gt;0)),Setup!E14,0)))</f>
        <v>126</v>
      </c>
      <c r="J29" s="36" t="n">
        <f aca="false">MAX(0,(J28*(1+Setup!D20/12))-K29)</f>
        <v>0</v>
      </c>
      <c r="K29" s="36" t="n">
        <f aca="false">IF(J28&lt;=0,0,MIN((J28*(1+Setup!D20/12)),IF(ISNUMBER(Setup!E20),Setup!E20,0)+IF((((D28&lt;=0)*(F28&lt;=0)*(H28&lt;=0))*(J28&gt;0)),Setup!E14,0)))</f>
        <v>0</v>
      </c>
      <c r="L29" s="36" t="n">
        <f aca="false">MAX(0,(L28*(1+Setup!D21/12))-M29)</f>
        <v>0</v>
      </c>
      <c r="M29" s="36" t="n">
        <f aca="false">IF(L28&lt;=0,0,MIN((L28*(1+Setup!D21/12)),IF(ISNUMBER(Setup!E21),Setup!E21,0)+IF((((D28&lt;=0)*(F28&lt;=0)*(H28&lt;=0)*(J28&lt;=0))*(L28&gt;0)),Setup!E14,0)))</f>
        <v>0</v>
      </c>
      <c r="N29" s="36" t="n">
        <f aca="false">MAX(0,(N28*(1+Setup!D22/12))-O29)</f>
        <v>0</v>
      </c>
      <c r="O29" s="36" t="n">
        <f aca="false">IF(N28&lt;=0,0,MIN((N28*(1+Setup!D22/12)),IF(ISNUMBER(Setup!E22),Setup!E22,0)+IF((((D28&lt;=0)*(F28&lt;=0)*(H28&lt;=0)*(J28&lt;=0)*(L28&lt;=0))*(N28&gt;0)),Setup!E14,0)))</f>
        <v>0</v>
      </c>
      <c r="P29" s="36" t="n">
        <f aca="false">MAX(0,(P28*(1+Setup!D23/12))-Q29)</f>
        <v>0</v>
      </c>
      <c r="Q29" s="36" t="n">
        <f aca="false">IF(P28&lt;=0,0,MIN((P28*(1+Setup!D23/12)),IF(ISNUMBER(Setup!E23),Setup!E23,0)+IF((((D28&lt;=0)*(F28&lt;=0)*(H28&lt;=0)*(J28&lt;=0)*(L28&lt;=0)*(N28&lt;=0))*(P28&gt;0)),Setup!E14,0)))</f>
        <v>0</v>
      </c>
      <c r="R29" s="36" t="n">
        <f aca="false">MAX(0,(R28*(1+Setup!D24/12))-S29)</f>
        <v>0</v>
      </c>
      <c r="S29" s="36" t="n">
        <f aca="false">IF(R28&lt;=0,0,MIN((R28*(1+Setup!D24/12)),IF(ISNUMBER(Setup!E24),Setup!E24,0)+IF((((D28&lt;=0)*(F28&lt;=0)*(H28&lt;=0)*(J28&lt;=0)*(L28&lt;=0)*(N28&lt;=0)*(P28&lt;=0))*(R28&gt;0)),Setup!E14,0)))</f>
        <v>0</v>
      </c>
      <c r="T29" s="2"/>
      <c r="U29" s="37" t="n">
        <f aca="false">SUM(D29,F29,H29,J29,L29,N29,P29,R29)</f>
        <v>5862.20139484705</v>
      </c>
      <c r="V29" s="36" t="n">
        <f aca="false">SUM(E29,G29,I29,K29,M29,O29,Q29,S29)</f>
        <v>296</v>
      </c>
      <c r="W29" s="36" t="n">
        <f aca="false">IF(D28&gt;0,D28*Setup!D17/12,0)+IF(F28&gt;0,F28*Setup!D18/12,0)+IF(H28&gt;0,H28*Setup!D19/12,0)+IF(J28&gt;0,J28*Setup!D20/12,0)+IF(L28&gt;0,L28*Setup!D21/12,0)+IF(N28&gt;0,N28*Setup!D22/12,0)+IF(P28&gt;0,P28*Setup!D23/12,0)+IF(R28&gt;0,R28*Setup!D24/12,0)</f>
        <v>74.1518750242865</v>
      </c>
      <c r="X29" s="2"/>
      <c r="Y29" s="2"/>
    </row>
    <row r="30" customFormat="false" ht="18" hidden="false" customHeight="true" outlineLevel="0" collapsed="false">
      <c r="A30" s="2"/>
      <c r="B30" s="34"/>
      <c r="C30" s="35" t="n">
        <v>22</v>
      </c>
      <c r="D30" s="36" t="n">
        <f aca="false">MAX(0,(D29*(1+Setup!D17/12))-E30)</f>
        <v>0</v>
      </c>
      <c r="E30" s="36" t="n">
        <f aca="false">IF(D29&lt;=0,0,MIN((D29*(1+Setup!D17/12)),IF(ISNUMBER(Setup!E17),Setup!E17,0)+IF((D29&gt;0),Setup!E14,0)))</f>
        <v>0</v>
      </c>
      <c r="F30" s="36" t="n">
        <f aca="false">MAX(0,(F29*(1+Setup!D18/12))-G30)</f>
        <v>1953.51949467594</v>
      </c>
      <c r="G30" s="36" t="n">
        <f aca="false">IF(F29&lt;=0,0,MIN((F29*(1+Setup!D18/12)),IF(ISNUMBER(Setup!E18),Setup!E18,0)+IF((((D29&lt;=0))*(F29&gt;0)),Setup!E14,0)))</f>
        <v>170</v>
      </c>
      <c r="H30" s="36" t="n">
        <f aca="false">MAX(0,(H29*(1+Setup!D19/12))-I30)</f>
        <v>3683.61906889978</v>
      </c>
      <c r="I30" s="36" t="n">
        <f aca="false">IF(H29&lt;=0,0,MIN((H29*(1+Setup!D19/12)),IF(ISNUMBER(Setup!E19),Setup!E19,0)+IF((((D29&lt;=0)*(F29&lt;=0))*(H29&gt;0)),Setup!E14,0)))</f>
        <v>126</v>
      </c>
      <c r="J30" s="36" t="n">
        <f aca="false">MAX(0,(J29*(1+Setup!D20/12))-K30)</f>
        <v>0</v>
      </c>
      <c r="K30" s="36" t="n">
        <f aca="false">IF(J29&lt;=0,0,MIN((J29*(1+Setup!D20/12)),IF(ISNUMBER(Setup!E20),Setup!E20,0)+IF((((D29&lt;=0)*(F29&lt;=0)*(H29&lt;=0))*(J29&gt;0)),Setup!E14,0)))</f>
        <v>0</v>
      </c>
      <c r="L30" s="36" t="n">
        <f aca="false">MAX(0,(L29*(1+Setup!D21/12))-M30)</f>
        <v>0</v>
      </c>
      <c r="M30" s="36" t="n">
        <f aca="false">IF(L29&lt;=0,0,MIN((L29*(1+Setup!D21/12)),IF(ISNUMBER(Setup!E21),Setup!E21,0)+IF((((D29&lt;=0)*(F29&lt;=0)*(H29&lt;=0)*(J29&lt;=0))*(L29&gt;0)),Setup!E14,0)))</f>
        <v>0</v>
      </c>
      <c r="N30" s="36" t="n">
        <f aca="false">MAX(0,(N29*(1+Setup!D22/12))-O30)</f>
        <v>0</v>
      </c>
      <c r="O30" s="36" t="n">
        <f aca="false">IF(N29&lt;=0,0,MIN((N29*(1+Setup!D22/12)),IF(ISNUMBER(Setup!E22),Setup!E22,0)+IF((((D29&lt;=0)*(F29&lt;=0)*(H29&lt;=0)*(J29&lt;=0)*(L29&lt;=0))*(N29&gt;0)),Setup!E14,0)))</f>
        <v>0</v>
      </c>
      <c r="P30" s="36" t="n">
        <f aca="false">MAX(0,(P29*(1+Setup!D23/12))-Q30)</f>
        <v>0</v>
      </c>
      <c r="Q30" s="36" t="n">
        <f aca="false">IF(P29&lt;=0,0,MIN((P29*(1+Setup!D23/12)),IF(ISNUMBER(Setup!E23),Setup!E23,0)+IF((((D29&lt;=0)*(F29&lt;=0)*(H29&lt;=0)*(J29&lt;=0)*(L29&lt;=0)*(N29&lt;=0))*(P29&gt;0)),Setup!E14,0)))</f>
        <v>0</v>
      </c>
      <c r="R30" s="36" t="n">
        <f aca="false">MAX(0,(R29*(1+Setup!D24/12))-S30)</f>
        <v>0</v>
      </c>
      <c r="S30" s="36" t="n">
        <f aca="false">IF(R29&lt;=0,0,MIN((R29*(1+Setup!D24/12)),IF(ISNUMBER(Setup!E24),Setup!E24,0)+IF((((D29&lt;=0)*(F29&lt;=0)*(H29&lt;=0)*(J29&lt;=0)*(L29&lt;=0)*(N29&lt;=0)*(P29&lt;=0))*(R29&gt;0)),Setup!E14,0)))</f>
        <v>0</v>
      </c>
      <c r="T30" s="2"/>
      <c r="U30" s="37" t="n">
        <f aca="false">SUM(D30,F30,H30,J30,L30,N30,P30,R30)</f>
        <v>5637.13856357572</v>
      </c>
      <c r="V30" s="36" t="n">
        <f aca="false">SUM(E30,G30,I30,K30,M30,O30,Q30,S30)</f>
        <v>296</v>
      </c>
      <c r="W30" s="36" t="n">
        <f aca="false">IF(D29&gt;0,D29*Setup!D17/12,0)+IF(F29&gt;0,F29*Setup!D18/12,0)+IF(H29&gt;0,H29*Setup!D19/12,0)+IF(J29&gt;0,J29*Setup!D20/12,0)+IF(L29&gt;0,L29*Setup!D21/12,0)+IF(N29&gt;0,N29*Setup!D22/12,0)+IF(P29&gt;0,P29*Setup!D23/12,0)+IF(R29&gt;0,R29*Setup!D24/12,0)</f>
        <v>70.9371687286732</v>
      </c>
      <c r="X30" s="2"/>
      <c r="Y30" s="2"/>
    </row>
    <row r="31" customFormat="false" ht="18" hidden="false" customHeight="true" outlineLevel="0" collapsed="false">
      <c r="A31" s="2"/>
      <c r="B31" s="34"/>
      <c r="C31" s="35" t="n">
        <v>23</v>
      </c>
      <c r="D31" s="36" t="n">
        <f aca="false">MAX(0,(D30*(1+Setup!D17/12))-E31)</f>
        <v>0</v>
      </c>
      <c r="E31" s="36" t="n">
        <f aca="false">IF(D30&lt;=0,0,MIN((D30*(1+Setup!D17/12)),IF(ISNUMBER(Setup!E17),Setup!E17,0)+IF((D30&gt;0),Setup!E14,0)))</f>
        <v>0</v>
      </c>
      <c r="F31" s="36" t="n">
        <f aca="false">MAX(0,(F30*(1+Setup!D18/12))-G31)</f>
        <v>1820.799158366</v>
      </c>
      <c r="G31" s="36" t="n">
        <f aca="false">IF(F30&lt;=0,0,MIN((F30*(1+Setup!D18/12)),IF(ISNUMBER(Setup!E18),Setup!E18,0)+IF((((D30&lt;=0))*(F30&gt;0)),Setup!E14,0)))</f>
        <v>170</v>
      </c>
      <c r="H31" s="36" t="n">
        <f aca="false">MAX(0,(H30*(1+Setup!D19/12))-I31)</f>
        <v>3588.00892621821</v>
      </c>
      <c r="I31" s="36" t="n">
        <f aca="false">IF(H30&lt;=0,0,MIN((H30*(1+Setup!D19/12)),IF(ISNUMBER(Setup!E19),Setup!E19,0)+IF((((D30&lt;=0)*(F30&lt;=0))*(H30&gt;0)),Setup!E14,0)))</f>
        <v>126</v>
      </c>
      <c r="J31" s="36" t="n">
        <f aca="false">MAX(0,(J30*(1+Setup!D20/12))-K31)</f>
        <v>0</v>
      </c>
      <c r="K31" s="36" t="n">
        <f aca="false">IF(J30&lt;=0,0,MIN((J30*(1+Setup!D20/12)),IF(ISNUMBER(Setup!E20),Setup!E20,0)+IF((((D30&lt;=0)*(F30&lt;=0)*(H30&lt;=0))*(J30&gt;0)),Setup!E14,0)))</f>
        <v>0</v>
      </c>
      <c r="L31" s="36" t="n">
        <f aca="false">MAX(0,(L30*(1+Setup!D21/12))-M31)</f>
        <v>0</v>
      </c>
      <c r="M31" s="36" t="n">
        <f aca="false">IF(L30&lt;=0,0,MIN((L30*(1+Setup!D21/12)),IF(ISNUMBER(Setup!E21),Setup!E21,0)+IF((((D30&lt;=0)*(F30&lt;=0)*(H30&lt;=0)*(J30&lt;=0))*(L30&gt;0)),Setup!E14,0)))</f>
        <v>0</v>
      </c>
      <c r="N31" s="36" t="n">
        <f aca="false">MAX(0,(N30*(1+Setup!D22/12))-O31)</f>
        <v>0</v>
      </c>
      <c r="O31" s="36" t="n">
        <f aca="false">IF(N30&lt;=0,0,MIN((N30*(1+Setup!D22/12)),IF(ISNUMBER(Setup!E22),Setup!E22,0)+IF((((D30&lt;=0)*(F30&lt;=0)*(H30&lt;=0)*(J30&lt;=0)*(L30&lt;=0))*(N30&gt;0)),Setup!E14,0)))</f>
        <v>0</v>
      </c>
      <c r="P31" s="36" t="n">
        <f aca="false">MAX(0,(P30*(1+Setup!D23/12))-Q31)</f>
        <v>0</v>
      </c>
      <c r="Q31" s="36" t="n">
        <f aca="false">IF(P30&lt;=0,0,MIN((P30*(1+Setup!D23/12)),IF(ISNUMBER(Setup!E23),Setup!E23,0)+IF((((D30&lt;=0)*(F30&lt;=0)*(H30&lt;=0)*(J30&lt;=0)*(L30&lt;=0)*(N30&lt;=0))*(P30&gt;0)),Setup!E14,0)))</f>
        <v>0</v>
      </c>
      <c r="R31" s="36" t="n">
        <f aca="false">MAX(0,(R30*(1+Setup!D24/12))-S31)</f>
        <v>0</v>
      </c>
      <c r="S31" s="36" t="n">
        <f aca="false">IF(R30&lt;=0,0,MIN((R30*(1+Setup!D24/12)),IF(ISNUMBER(Setup!E24),Setup!E24,0)+IF((((D30&lt;=0)*(F30&lt;=0)*(H30&lt;=0)*(J30&lt;=0)*(L30&lt;=0)*(N30&lt;=0)*(P30&lt;=0))*(R30&gt;0)),Setup!E14,0)))</f>
        <v>0</v>
      </c>
      <c r="T31" s="2"/>
      <c r="U31" s="37" t="n">
        <f aca="false">SUM(D31,F31,H31,J31,L31,N31,P31,R31)</f>
        <v>5408.80808458421</v>
      </c>
      <c r="V31" s="36" t="n">
        <f aca="false">SUM(E31,G31,I31,K31,M31,O31,Q31,S31)</f>
        <v>296</v>
      </c>
      <c r="W31" s="36" t="n">
        <f aca="false">IF(D30&gt;0,D30*Setup!D17/12,0)+IF(F30&gt;0,F30*Setup!D18/12,0)+IF(H30&gt;0,H30*Setup!D19/12,0)+IF(J30&gt;0,J30*Setup!D20/12,0)+IF(L30&gt;0,L30*Setup!D21/12,0)+IF(N30&gt;0,N30*Setup!D22/12,0)+IF(P30&gt;0,P30*Setup!D23/12,0)+IF(R30&gt;0,R30*Setup!D24/12,0)</f>
        <v>67.669521008489</v>
      </c>
      <c r="X31" s="2"/>
      <c r="Y31" s="2"/>
    </row>
    <row r="32" customFormat="false" ht="18" hidden="false" customHeight="true" outlineLevel="0" collapsed="false">
      <c r="A32" s="2"/>
      <c r="B32" s="34"/>
      <c r="C32" s="35" t="n">
        <v>24</v>
      </c>
      <c r="D32" s="36" t="n">
        <f aca="false">MAX(0,(D31*(1+Setup!D17/12))-E32)</f>
        <v>0</v>
      </c>
      <c r="E32" s="36" t="n">
        <f aca="false">IF(D31&lt;=0,0,MIN((D31*(1+Setup!D17/12)),IF(ISNUMBER(Setup!E17),Setup!E17,0)+IF((D31&gt;0),Setup!E14,0)))</f>
        <v>0</v>
      </c>
      <c r="F32" s="36" t="n">
        <f aca="false">MAX(0,(F31*(1+Setup!D18/12))-G32)</f>
        <v>1685.54607563816</v>
      </c>
      <c r="G32" s="36" t="n">
        <f aca="false">IF(F31&lt;=0,0,MIN((F31*(1+Setup!D18/12)),IF(ISNUMBER(Setup!E18),Setup!E18,0)+IF((((D31&lt;=0))*(F31&gt;0)),Setup!E14,0)))</f>
        <v>170</v>
      </c>
      <c r="H32" s="36" t="n">
        <f aca="false">MAX(0,(H31*(1+Setup!D19/12))-I32)</f>
        <v>3491.60999985951</v>
      </c>
      <c r="I32" s="36" t="n">
        <f aca="false">IF(H31&lt;=0,0,MIN((H31*(1+Setup!D19/12)),IF(ISNUMBER(Setup!E19),Setup!E19,0)+IF((((D31&lt;=0)*(F31&lt;=0))*(H31&gt;0)),Setup!E14,0)))</f>
        <v>126</v>
      </c>
      <c r="J32" s="36" t="n">
        <f aca="false">MAX(0,(J31*(1+Setup!D20/12))-K32)</f>
        <v>0</v>
      </c>
      <c r="K32" s="36" t="n">
        <f aca="false">IF(J31&lt;=0,0,MIN((J31*(1+Setup!D20/12)),IF(ISNUMBER(Setup!E20),Setup!E20,0)+IF((((D31&lt;=0)*(F31&lt;=0)*(H31&lt;=0))*(J31&gt;0)),Setup!E14,0)))</f>
        <v>0</v>
      </c>
      <c r="L32" s="36" t="n">
        <f aca="false">MAX(0,(L31*(1+Setup!D21/12))-M32)</f>
        <v>0</v>
      </c>
      <c r="M32" s="36" t="n">
        <f aca="false">IF(L31&lt;=0,0,MIN((L31*(1+Setup!D21/12)),IF(ISNUMBER(Setup!E21),Setup!E21,0)+IF((((D31&lt;=0)*(F31&lt;=0)*(H31&lt;=0)*(J31&lt;=0))*(L31&gt;0)),Setup!E14,0)))</f>
        <v>0</v>
      </c>
      <c r="N32" s="36" t="n">
        <f aca="false">MAX(0,(N31*(1+Setup!D22/12))-O32)</f>
        <v>0</v>
      </c>
      <c r="O32" s="36" t="n">
        <f aca="false">IF(N31&lt;=0,0,MIN((N31*(1+Setup!D22/12)),IF(ISNUMBER(Setup!E22),Setup!E22,0)+IF((((D31&lt;=0)*(F31&lt;=0)*(H31&lt;=0)*(J31&lt;=0)*(L31&lt;=0))*(N31&gt;0)),Setup!E14,0)))</f>
        <v>0</v>
      </c>
      <c r="P32" s="36" t="n">
        <f aca="false">MAX(0,(P31*(1+Setup!D23/12))-Q32)</f>
        <v>0</v>
      </c>
      <c r="Q32" s="36" t="n">
        <f aca="false">IF(P31&lt;=0,0,MIN((P31*(1+Setup!D23/12)),IF(ISNUMBER(Setup!E23),Setup!E23,0)+IF((((D31&lt;=0)*(F31&lt;=0)*(H31&lt;=0)*(J31&lt;=0)*(L31&lt;=0)*(N31&lt;=0))*(P31&gt;0)),Setup!E14,0)))</f>
        <v>0</v>
      </c>
      <c r="R32" s="36" t="n">
        <f aca="false">MAX(0,(R31*(1+Setup!D24/12))-S32)</f>
        <v>0</v>
      </c>
      <c r="S32" s="36" t="n">
        <f aca="false">IF(R31&lt;=0,0,MIN((R31*(1+Setup!D24/12)),IF(ISNUMBER(Setup!E24),Setup!E24,0)+IF((((D31&lt;=0)*(F31&lt;=0)*(H31&lt;=0)*(J31&lt;=0)*(L31&lt;=0)*(N31&lt;=0)*(P31&lt;=0))*(R31&gt;0)),Setup!E14,0)))</f>
        <v>0</v>
      </c>
      <c r="T32" s="2"/>
      <c r="U32" s="37" t="n">
        <f aca="false">SUM(D32,F32,H32,J32,L32,N32,P32,R32)</f>
        <v>5177.15607549766</v>
      </c>
      <c r="V32" s="36" t="n">
        <f aca="false">SUM(E32,G32,I32,K32,M32,O32,Q32,S32)</f>
        <v>296</v>
      </c>
      <c r="W32" s="36" t="n">
        <f aca="false">IF(D31&gt;0,D31*Setup!D17/12,0)+IF(F31&gt;0,F31*Setup!D18/12,0)+IF(H31&gt;0,H31*Setup!D19/12,0)+IF(J31&gt;0,J31*Setup!D20/12,0)+IF(L31&gt;0,L31*Setup!D21/12,0)+IF(N31&gt;0,N31*Setup!D22/12,0)+IF(P31&gt;0,P31*Setup!D23/12,0)+IF(R31&gt;0,R31*Setup!D24/12,0)</f>
        <v>64.3479909134515</v>
      </c>
      <c r="X32" s="2"/>
      <c r="Y32" s="2"/>
    </row>
    <row r="33" customFormat="false" ht="18" hidden="false" customHeight="true" outlineLevel="0" collapsed="false">
      <c r="A33" s="2"/>
      <c r="B33" s="34"/>
      <c r="C33" s="35" t="n">
        <v>25</v>
      </c>
      <c r="D33" s="36" t="n">
        <f aca="false">MAX(0,(D32*(1+Setup!D17/12))-E33)</f>
        <v>0</v>
      </c>
      <c r="E33" s="36" t="n">
        <f aca="false">IF(D32&lt;=0,0,MIN((D32*(1+Setup!D17/12)),IF(ISNUMBER(Setup!E17),Setup!E17,0)+IF((D32&gt;0),Setup!E14,0)))</f>
        <v>0</v>
      </c>
      <c r="F33" s="36" t="n">
        <f aca="false">MAX(0,(F32*(1+Setup!D18/12))-G33)</f>
        <v>1547.71191324825</v>
      </c>
      <c r="G33" s="36" t="n">
        <f aca="false">IF(F32&lt;=0,0,MIN((F32*(1+Setup!D18/12)),IF(ISNUMBER(Setup!E18),Setup!E18,0)+IF((((D32&lt;=0))*(F32&gt;0)),Setup!E14,0)))</f>
        <v>170</v>
      </c>
      <c r="H33" s="36" t="n">
        <f aca="false">MAX(0,(H32*(1+Setup!D19/12))-I33)</f>
        <v>3394.41578235835</v>
      </c>
      <c r="I33" s="36" t="n">
        <f aca="false">IF(H32&lt;=0,0,MIN((H32*(1+Setup!D19/12)),IF(ISNUMBER(Setup!E19),Setup!E19,0)+IF((((D32&lt;=0)*(F32&lt;=0))*(H32&gt;0)),Setup!E14,0)))</f>
        <v>126</v>
      </c>
      <c r="J33" s="36" t="n">
        <f aca="false">MAX(0,(J32*(1+Setup!D20/12))-K33)</f>
        <v>0</v>
      </c>
      <c r="K33" s="36" t="n">
        <f aca="false">IF(J32&lt;=0,0,MIN((J32*(1+Setup!D20/12)),IF(ISNUMBER(Setup!E20),Setup!E20,0)+IF((((D32&lt;=0)*(F32&lt;=0)*(H32&lt;=0))*(J32&gt;0)),Setup!E14,0)))</f>
        <v>0</v>
      </c>
      <c r="L33" s="36" t="n">
        <f aca="false">MAX(0,(L32*(1+Setup!D21/12))-M33)</f>
        <v>0</v>
      </c>
      <c r="M33" s="36" t="n">
        <f aca="false">IF(L32&lt;=0,0,MIN((L32*(1+Setup!D21/12)),IF(ISNUMBER(Setup!E21),Setup!E21,0)+IF((((D32&lt;=0)*(F32&lt;=0)*(H32&lt;=0)*(J32&lt;=0))*(L32&gt;0)),Setup!E14,0)))</f>
        <v>0</v>
      </c>
      <c r="N33" s="36" t="n">
        <f aca="false">MAX(0,(N32*(1+Setup!D22/12))-O33)</f>
        <v>0</v>
      </c>
      <c r="O33" s="36" t="n">
        <f aca="false">IF(N32&lt;=0,0,MIN((N32*(1+Setup!D22/12)),IF(ISNUMBER(Setup!E22),Setup!E22,0)+IF((((D32&lt;=0)*(F32&lt;=0)*(H32&lt;=0)*(J32&lt;=0)*(L32&lt;=0))*(N32&gt;0)),Setup!E14,0)))</f>
        <v>0</v>
      </c>
      <c r="P33" s="36" t="n">
        <f aca="false">MAX(0,(P32*(1+Setup!D23/12))-Q33)</f>
        <v>0</v>
      </c>
      <c r="Q33" s="36" t="n">
        <f aca="false">IF(P32&lt;=0,0,MIN((P32*(1+Setup!D23/12)),IF(ISNUMBER(Setup!E23),Setup!E23,0)+IF((((D32&lt;=0)*(F32&lt;=0)*(H32&lt;=0)*(J32&lt;=0)*(L32&lt;=0)*(N32&lt;=0))*(P32&gt;0)),Setup!E14,0)))</f>
        <v>0</v>
      </c>
      <c r="R33" s="36" t="n">
        <f aca="false">MAX(0,(R32*(1+Setup!D24/12))-S33)</f>
        <v>0</v>
      </c>
      <c r="S33" s="36" t="n">
        <f aca="false">IF(R32&lt;=0,0,MIN((R32*(1+Setup!D24/12)),IF(ISNUMBER(Setup!E24),Setup!E24,0)+IF((((D32&lt;=0)*(F32&lt;=0)*(H32&lt;=0)*(J32&lt;=0)*(L32&lt;=0)*(N32&lt;=0)*(P32&lt;=0))*(R32&gt;0)),Setup!E14,0)))</f>
        <v>0</v>
      </c>
      <c r="T33" s="2"/>
      <c r="U33" s="37" t="n">
        <f aca="false">SUM(D33,F33,H33,J33,L33,N33,P33,R33)</f>
        <v>4942.1276956066</v>
      </c>
      <c r="V33" s="36" t="n">
        <f aca="false">SUM(E33,G33,I33,K33,M33,O33,Q33,S33)</f>
        <v>296</v>
      </c>
      <c r="W33" s="36" t="n">
        <f aca="false">IF(D32&gt;0,D32*Setup!D17/12,0)+IF(F32&gt;0,F32*Setup!D18/12,0)+IF(H32&gt;0,H32*Setup!D19/12,0)+IF(J32&gt;0,J32*Setup!D20/12,0)+IF(L32&gt;0,L32*Setup!D21/12,0)+IF(N32&gt;0,N32*Setup!D22/12,0)+IF(P32&gt;0,P32*Setup!D23/12,0)+IF(R32&gt;0,R32*Setup!D24/12,0)</f>
        <v>60.9716201089357</v>
      </c>
      <c r="X33" s="2"/>
      <c r="Y33" s="2"/>
    </row>
    <row r="34" customFormat="false" ht="18" hidden="false" customHeight="true" outlineLevel="0" collapsed="false">
      <c r="A34" s="2"/>
      <c r="B34" s="34"/>
      <c r="C34" s="35" t="n">
        <v>26</v>
      </c>
      <c r="D34" s="36" t="n">
        <f aca="false">MAX(0,(D33*(1+Setup!D17/12))-E34)</f>
        <v>0</v>
      </c>
      <c r="E34" s="36" t="n">
        <f aca="false">IF(D33&lt;=0,0,MIN((D33*(1+Setup!D17/12)),IF(ISNUMBER(Setup!E17),Setup!E17,0)+IF((D33&gt;0),Setup!E14,0)))</f>
        <v>0</v>
      </c>
      <c r="F34" s="36" t="n">
        <f aca="false">MAX(0,(F33*(1+Setup!D18/12))-G34)</f>
        <v>1407.24741559274</v>
      </c>
      <c r="G34" s="36" t="n">
        <f aca="false">IF(F33&lt;=0,0,MIN((F33*(1+Setup!D18/12)),IF(ISNUMBER(Setup!E18),Setup!E18,0)+IF((((D33&lt;=0))*(F33&gt;0)),Setup!E14,0)))</f>
        <v>170</v>
      </c>
      <c r="H34" s="36" t="n">
        <f aca="false">MAX(0,(H33*(1+Setup!D19/12))-I34)</f>
        <v>3296.41971256281</v>
      </c>
      <c r="I34" s="36" t="n">
        <f aca="false">IF(H33&lt;=0,0,MIN((H33*(1+Setup!D19/12)),IF(ISNUMBER(Setup!E19),Setup!E19,0)+IF((((D33&lt;=0)*(F33&lt;=0))*(H33&gt;0)),Setup!E14,0)))</f>
        <v>126</v>
      </c>
      <c r="J34" s="36" t="n">
        <f aca="false">MAX(0,(J33*(1+Setup!D20/12))-K34)</f>
        <v>0</v>
      </c>
      <c r="K34" s="36" t="n">
        <f aca="false">IF(J33&lt;=0,0,MIN((J33*(1+Setup!D20/12)),IF(ISNUMBER(Setup!E20),Setup!E20,0)+IF((((D33&lt;=0)*(F33&lt;=0)*(H33&lt;=0))*(J33&gt;0)),Setup!E14,0)))</f>
        <v>0</v>
      </c>
      <c r="L34" s="36" t="n">
        <f aca="false">MAX(0,(L33*(1+Setup!D21/12))-M34)</f>
        <v>0</v>
      </c>
      <c r="M34" s="36" t="n">
        <f aca="false">IF(L33&lt;=0,0,MIN((L33*(1+Setup!D21/12)),IF(ISNUMBER(Setup!E21),Setup!E21,0)+IF((((D33&lt;=0)*(F33&lt;=0)*(H33&lt;=0)*(J33&lt;=0))*(L33&gt;0)),Setup!E14,0)))</f>
        <v>0</v>
      </c>
      <c r="N34" s="36" t="n">
        <f aca="false">MAX(0,(N33*(1+Setup!D22/12))-O34)</f>
        <v>0</v>
      </c>
      <c r="O34" s="36" t="n">
        <f aca="false">IF(N33&lt;=0,0,MIN((N33*(1+Setup!D22/12)),IF(ISNUMBER(Setup!E22),Setup!E22,0)+IF((((D33&lt;=0)*(F33&lt;=0)*(H33&lt;=0)*(J33&lt;=0)*(L33&lt;=0))*(N33&gt;0)),Setup!E14,0)))</f>
        <v>0</v>
      </c>
      <c r="P34" s="36" t="n">
        <f aca="false">MAX(0,(P33*(1+Setup!D23/12))-Q34)</f>
        <v>0</v>
      </c>
      <c r="Q34" s="36" t="n">
        <f aca="false">IF(P33&lt;=0,0,MIN((P33*(1+Setup!D23/12)),IF(ISNUMBER(Setup!E23),Setup!E23,0)+IF((((D33&lt;=0)*(F33&lt;=0)*(H33&lt;=0)*(J33&lt;=0)*(L33&lt;=0)*(N33&lt;=0))*(P33&gt;0)),Setup!E14,0)))</f>
        <v>0</v>
      </c>
      <c r="R34" s="36" t="n">
        <f aca="false">MAX(0,(R33*(1+Setup!D24/12))-S34)</f>
        <v>0</v>
      </c>
      <c r="S34" s="36" t="n">
        <f aca="false">IF(R33&lt;=0,0,MIN((R33*(1+Setup!D24/12)),IF(ISNUMBER(Setup!E24),Setup!E24,0)+IF((((D33&lt;=0)*(F33&lt;=0)*(H33&lt;=0)*(J33&lt;=0)*(L33&lt;=0)*(N33&lt;=0)*(P33&lt;=0))*(R33&gt;0)),Setup!E14,0)))</f>
        <v>0</v>
      </c>
      <c r="T34" s="2"/>
      <c r="U34" s="37" t="n">
        <f aca="false">SUM(D34,F34,H34,J34,L34,N34,P34,R34)</f>
        <v>4703.66712815554</v>
      </c>
      <c r="V34" s="36" t="n">
        <f aca="false">SUM(E34,G34,I34,K34,M34,O34,Q34,S34)</f>
        <v>296</v>
      </c>
      <c r="W34" s="36" t="n">
        <f aca="false">IF(D33&gt;0,D33*Setup!D17/12,0)+IF(F33&gt;0,F33*Setup!D18/12,0)+IF(H33&gt;0,H33*Setup!D19/12,0)+IF(J33&gt;0,J33*Setup!D20/12,0)+IF(L33&gt;0,L33*Setup!D21/12,0)+IF(N33&gt;0,N33*Setup!D22/12,0)+IF(P33&gt;0,P33*Setup!D23/12,0)+IF(R33&gt;0,R33*Setup!D24/12,0)</f>
        <v>57.5394325489438</v>
      </c>
      <c r="X34" s="2"/>
      <c r="Y34" s="2"/>
    </row>
    <row r="35" customFormat="false" ht="18" hidden="false" customHeight="true" outlineLevel="0" collapsed="false">
      <c r="A35" s="2"/>
      <c r="B35" s="34"/>
      <c r="C35" s="35" t="n">
        <v>27</v>
      </c>
      <c r="D35" s="36" t="n">
        <f aca="false">MAX(0,(D34*(1+Setup!D17/12))-E35)</f>
        <v>0</v>
      </c>
      <c r="E35" s="36" t="n">
        <f aca="false">IF(D34&lt;=0,0,MIN((D34*(1+Setup!D17/12)),IF(ISNUMBER(Setup!E17),Setup!E17,0)+IF((D34&gt;0),Setup!E14,0)))</f>
        <v>0</v>
      </c>
      <c r="F35" s="36" t="n">
        <f aca="false">MAX(0,(F34*(1+Setup!D18/12))-G35)</f>
        <v>1264.10238710697</v>
      </c>
      <c r="G35" s="36" t="n">
        <f aca="false">IF(F34&lt;=0,0,MIN((F34*(1+Setup!D18/12)),IF(ISNUMBER(Setup!E18),Setup!E18,0)+IF((((D34&lt;=0))*(F34&gt;0)),Setup!E14,0)))</f>
        <v>170</v>
      </c>
      <c r="H35" s="36" t="n">
        <f aca="false">MAX(0,(H34*(1+Setup!D19/12))-I35)</f>
        <v>3197.61517519145</v>
      </c>
      <c r="I35" s="36" t="n">
        <f aca="false">IF(H34&lt;=0,0,MIN((H34*(1+Setup!D19/12)),IF(ISNUMBER(Setup!E19),Setup!E19,0)+IF((((D34&lt;=0)*(F34&lt;=0))*(H34&gt;0)),Setup!E14,0)))</f>
        <v>126</v>
      </c>
      <c r="J35" s="36" t="n">
        <f aca="false">MAX(0,(J34*(1+Setup!D20/12))-K35)</f>
        <v>0</v>
      </c>
      <c r="K35" s="36" t="n">
        <f aca="false">IF(J34&lt;=0,0,MIN((J34*(1+Setup!D20/12)),IF(ISNUMBER(Setup!E20),Setup!E20,0)+IF((((D34&lt;=0)*(F34&lt;=0)*(H34&lt;=0))*(J34&gt;0)),Setup!E14,0)))</f>
        <v>0</v>
      </c>
      <c r="L35" s="36" t="n">
        <f aca="false">MAX(0,(L34*(1+Setup!D21/12))-M35)</f>
        <v>0</v>
      </c>
      <c r="M35" s="36" t="n">
        <f aca="false">IF(L34&lt;=0,0,MIN((L34*(1+Setup!D21/12)),IF(ISNUMBER(Setup!E21),Setup!E21,0)+IF((((D34&lt;=0)*(F34&lt;=0)*(H34&lt;=0)*(J34&lt;=0))*(L34&gt;0)),Setup!E14,0)))</f>
        <v>0</v>
      </c>
      <c r="N35" s="36" t="n">
        <f aca="false">MAX(0,(N34*(1+Setup!D22/12))-O35)</f>
        <v>0</v>
      </c>
      <c r="O35" s="36" t="n">
        <f aca="false">IF(N34&lt;=0,0,MIN((N34*(1+Setup!D22/12)),IF(ISNUMBER(Setup!E22),Setup!E22,0)+IF((((D34&lt;=0)*(F34&lt;=0)*(H34&lt;=0)*(J34&lt;=0)*(L34&lt;=0))*(N34&gt;0)),Setup!E14,0)))</f>
        <v>0</v>
      </c>
      <c r="P35" s="36" t="n">
        <f aca="false">MAX(0,(P34*(1+Setup!D23/12))-Q35)</f>
        <v>0</v>
      </c>
      <c r="Q35" s="36" t="n">
        <f aca="false">IF(P34&lt;=0,0,MIN((P34*(1+Setup!D23/12)),IF(ISNUMBER(Setup!E23),Setup!E23,0)+IF((((D34&lt;=0)*(F34&lt;=0)*(H34&lt;=0)*(J34&lt;=0)*(L34&lt;=0)*(N34&lt;=0))*(P34&gt;0)),Setup!E14,0)))</f>
        <v>0</v>
      </c>
      <c r="R35" s="36" t="n">
        <f aca="false">MAX(0,(R34*(1+Setup!D24/12))-S35)</f>
        <v>0</v>
      </c>
      <c r="S35" s="36" t="n">
        <f aca="false">IF(R34&lt;=0,0,MIN((R34*(1+Setup!D24/12)),IF(ISNUMBER(Setup!E24),Setup!E24,0)+IF((((D34&lt;=0)*(F34&lt;=0)*(H34&lt;=0)*(J34&lt;=0)*(L34&lt;=0)*(N34&lt;=0)*(P34&lt;=0))*(R34&gt;0)),Setup!E14,0)))</f>
        <v>0</v>
      </c>
      <c r="T35" s="2"/>
      <c r="U35" s="37" t="n">
        <f aca="false">SUM(D35,F35,H35,J35,L35,N35,P35,R35)</f>
        <v>4461.71756229841</v>
      </c>
      <c r="V35" s="36" t="n">
        <f aca="false">SUM(E35,G35,I35,K35,M35,O35,Q35,S35)</f>
        <v>296</v>
      </c>
      <c r="W35" s="36" t="n">
        <f aca="false">IF(D34&gt;0,D34*Setup!D17/12,0)+IF(F34&gt;0,F34*Setup!D18/12,0)+IF(H34&gt;0,H34*Setup!D19/12,0)+IF(J34&gt;0,J34*Setup!D20/12,0)+IF(L34&gt;0,L34*Setup!D21/12,0)+IF(N34&gt;0,N34*Setup!D22/12,0)+IF(P34&gt;0,P34*Setup!D23/12,0)+IF(R34&gt;0,R34*Setup!D24/12,0)</f>
        <v>54.0504341428712</v>
      </c>
      <c r="X35" s="2"/>
      <c r="Y35" s="2"/>
    </row>
    <row r="36" customFormat="false" ht="18" hidden="false" customHeight="true" outlineLevel="0" collapsed="false">
      <c r="A36" s="2"/>
      <c r="B36" s="34"/>
      <c r="C36" s="35" t="n">
        <v>28</v>
      </c>
      <c r="D36" s="36" t="n">
        <f aca="false">MAX(0,(D35*(1+Setup!D17/12))-E36)</f>
        <v>0</v>
      </c>
      <c r="E36" s="36" t="n">
        <f aca="false">IF(D35&lt;=0,0,MIN((D35*(1+Setup!D17/12)),IF(ISNUMBER(Setup!E17),Setup!E17,0)+IF((D35&gt;0),Setup!E14,0)))</f>
        <v>0</v>
      </c>
      <c r="F36" s="36" t="n">
        <f aca="false">MAX(0,(F35*(1+Setup!D18/12))-G36)</f>
        <v>1118.22567432759</v>
      </c>
      <c r="G36" s="36" t="n">
        <f aca="false">IF(F35&lt;=0,0,MIN((F35*(1+Setup!D18/12)),IF(ISNUMBER(Setup!E18),Setup!E18,0)+IF((((D35&lt;=0))*(F35&gt;0)),Setup!E14,0)))</f>
        <v>170</v>
      </c>
      <c r="H36" s="36" t="n">
        <f aca="false">MAX(0,(H35*(1+Setup!D19/12))-I36)</f>
        <v>3097.99550038678</v>
      </c>
      <c r="I36" s="36" t="n">
        <f aca="false">IF(H35&lt;=0,0,MIN((H35*(1+Setup!D19/12)),IF(ISNUMBER(Setup!E19),Setup!E19,0)+IF((((D35&lt;=0)*(F35&lt;=0))*(H35&gt;0)),Setup!E14,0)))</f>
        <v>126</v>
      </c>
      <c r="J36" s="36" t="n">
        <f aca="false">MAX(0,(J35*(1+Setup!D20/12))-K36)</f>
        <v>0</v>
      </c>
      <c r="K36" s="36" t="n">
        <f aca="false">IF(J35&lt;=0,0,MIN((J35*(1+Setup!D20/12)),IF(ISNUMBER(Setup!E20),Setup!E20,0)+IF((((D35&lt;=0)*(F35&lt;=0)*(H35&lt;=0))*(J35&gt;0)),Setup!E14,0)))</f>
        <v>0</v>
      </c>
      <c r="L36" s="36" t="n">
        <f aca="false">MAX(0,(L35*(1+Setup!D21/12))-M36)</f>
        <v>0</v>
      </c>
      <c r="M36" s="36" t="n">
        <f aca="false">IF(L35&lt;=0,0,MIN((L35*(1+Setup!D21/12)),IF(ISNUMBER(Setup!E21),Setup!E21,0)+IF((((D35&lt;=0)*(F35&lt;=0)*(H35&lt;=0)*(J35&lt;=0))*(L35&gt;0)),Setup!E14,0)))</f>
        <v>0</v>
      </c>
      <c r="N36" s="36" t="n">
        <f aca="false">MAX(0,(N35*(1+Setup!D22/12))-O36)</f>
        <v>0</v>
      </c>
      <c r="O36" s="36" t="n">
        <f aca="false">IF(N35&lt;=0,0,MIN((N35*(1+Setup!D22/12)),IF(ISNUMBER(Setup!E22),Setup!E22,0)+IF((((D35&lt;=0)*(F35&lt;=0)*(H35&lt;=0)*(J35&lt;=0)*(L35&lt;=0))*(N35&gt;0)),Setup!E14,0)))</f>
        <v>0</v>
      </c>
      <c r="P36" s="36" t="n">
        <f aca="false">MAX(0,(P35*(1+Setup!D23/12))-Q36)</f>
        <v>0</v>
      </c>
      <c r="Q36" s="36" t="n">
        <f aca="false">IF(P35&lt;=0,0,MIN((P35*(1+Setup!D23/12)),IF(ISNUMBER(Setup!E23),Setup!E23,0)+IF((((D35&lt;=0)*(F35&lt;=0)*(H35&lt;=0)*(J35&lt;=0)*(L35&lt;=0)*(N35&lt;=0))*(P35&gt;0)),Setup!E14,0)))</f>
        <v>0</v>
      </c>
      <c r="R36" s="36" t="n">
        <f aca="false">MAX(0,(R35*(1+Setup!D24/12))-S36)</f>
        <v>0</v>
      </c>
      <c r="S36" s="36" t="n">
        <f aca="false">IF(R35&lt;=0,0,MIN((R35*(1+Setup!D24/12)),IF(ISNUMBER(Setup!E24),Setup!E24,0)+IF((((D35&lt;=0)*(F35&lt;=0)*(H35&lt;=0)*(J35&lt;=0)*(L35&lt;=0)*(N35&lt;=0)*(P35&lt;=0))*(R35&gt;0)),Setup!E14,0)))</f>
        <v>0</v>
      </c>
      <c r="T36" s="2"/>
      <c r="U36" s="37" t="n">
        <f aca="false">SUM(D36,F36,H36,J36,L36,N36,P36,R36)</f>
        <v>4216.22117471437</v>
      </c>
      <c r="V36" s="36" t="n">
        <f aca="false">SUM(E36,G36,I36,K36,M36,O36,Q36,S36)</f>
        <v>296</v>
      </c>
      <c r="W36" s="36" t="n">
        <f aca="false">IF(D35&gt;0,D35*Setup!D17/12,0)+IF(F35&gt;0,F35*Setup!D18/12,0)+IF(H35&gt;0,H35*Setup!D19/12,0)+IF(J35&gt;0,J35*Setup!D20/12,0)+IF(L35&gt;0,L35*Setup!D21/12,0)+IF(N35&gt;0,N35*Setup!D22/12,0)+IF(P35&gt;0,P35*Setup!D23/12,0)+IF(R35&gt;0,R35*Setup!D24/12,0)</f>
        <v>50.503612415954</v>
      </c>
      <c r="X36" s="2"/>
      <c r="Y36" s="2"/>
    </row>
    <row r="37" customFormat="false" ht="18" hidden="false" customHeight="true" outlineLevel="0" collapsed="false">
      <c r="A37" s="2"/>
      <c r="B37" s="34"/>
      <c r="C37" s="35" t="n">
        <v>29</v>
      </c>
      <c r="D37" s="36" t="n">
        <f aca="false">MAX(0,(D36*(1+Setup!D17/12))-E37)</f>
        <v>0</v>
      </c>
      <c r="E37" s="36" t="n">
        <f aca="false">IF(D36&lt;=0,0,MIN((D36*(1+Setup!D17/12)),IF(ISNUMBER(Setup!E17),Setup!E17,0)+IF((D36&gt;0),Setup!E14,0)))</f>
        <v>0</v>
      </c>
      <c r="F37" s="36" t="n">
        <f aca="false">MAX(0,(F36*(1+Setup!D18/12))-G37)</f>
        <v>969.565147612675</v>
      </c>
      <c r="G37" s="36" t="n">
        <f aca="false">IF(F36&lt;=0,0,MIN((F36*(1+Setup!D18/12)),IF(ISNUMBER(Setup!E18),Setup!E18,0)+IF((((D36&lt;=0))*(F36&gt;0)),Setup!E14,0)))</f>
        <v>170</v>
      </c>
      <c r="H37" s="36" t="n">
        <f aca="false">MAX(0,(H36*(1+Setup!D19/12))-I37)</f>
        <v>2997.55396326497</v>
      </c>
      <c r="I37" s="36" t="n">
        <f aca="false">IF(H36&lt;=0,0,MIN((H36*(1+Setup!D19/12)),IF(ISNUMBER(Setup!E19),Setup!E19,0)+IF((((D36&lt;=0)*(F36&lt;=0))*(H36&gt;0)),Setup!E14,0)))</f>
        <v>126</v>
      </c>
      <c r="J37" s="36" t="n">
        <f aca="false">MAX(0,(J36*(1+Setup!D20/12))-K37)</f>
        <v>0</v>
      </c>
      <c r="K37" s="36" t="n">
        <f aca="false">IF(J36&lt;=0,0,MIN((J36*(1+Setup!D20/12)),IF(ISNUMBER(Setup!E20),Setup!E20,0)+IF((((D36&lt;=0)*(F36&lt;=0)*(H36&lt;=0))*(J36&gt;0)),Setup!E14,0)))</f>
        <v>0</v>
      </c>
      <c r="L37" s="36" t="n">
        <f aca="false">MAX(0,(L36*(1+Setup!D21/12))-M37)</f>
        <v>0</v>
      </c>
      <c r="M37" s="36" t="n">
        <f aca="false">IF(L36&lt;=0,0,MIN((L36*(1+Setup!D21/12)),IF(ISNUMBER(Setup!E21),Setup!E21,0)+IF((((D36&lt;=0)*(F36&lt;=0)*(H36&lt;=0)*(J36&lt;=0))*(L36&gt;0)),Setup!E14,0)))</f>
        <v>0</v>
      </c>
      <c r="N37" s="36" t="n">
        <f aca="false">MAX(0,(N36*(1+Setup!D22/12))-O37)</f>
        <v>0</v>
      </c>
      <c r="O37" s="36" t="n">
        <f aca="false">IF(N36&lt;=0,0,MIN((N36*(1+Setup!D22/12)),IF(ISNUMBER(Setup!E22),Setup!E22,0)+IF((((D36&lt;=0)*(F36&lt;=0)*(H36&lt;=0)*(J36&lt;=0)*(L36&lt;=0))*(N36&gt;0)),Setup!E14,0)))</f>
        <v>0</v>
      </c>
      <c r="P37" s="36" t="n">
        <f aca="false">MAX(0,(P36*(1+Setup!D23/12))-Q37)</f>
        <v>0</v>
      </c>
      <c r="Q37" s="36" t="n">
        <f aca="false">IF(P36&lt;=0,0,MIN((P36*(1+Setup!D23/12)),IF(ISNUMBER(Setup!E23),Setup!E23,0)+IF((((D36&lt;=0)*(F36&lt;=0)*(H36&lt;=0)*(J36&lt;=0)*(L36&lt;=0)*(N36&lt;=0))*(P36&gt;0)),Setup!E14,0)))</f>
        <v>0</v>
      </c>
      <c r="R37" s="36" t="n">
        <f aca="false">MAX(0,(R36*(1+Setup!D24/12))-S37)</f>
        <v>0</v>
      </c>
      <c r="S37" s="36" t="n">
        <f aca="false">IF(R36&lt;=0,0,MIN((R36*(1+Setup!D24/12)),IF(ISNUMBER(Setup!E24),Setup!E24,0)+IF((((D36&lt;=0)*(F36&lt;=0)*(H36&lt;=0)*(J36&lt;=0)*(L36&lt;=0)*(N36&lt;=0)*(P36&lt;=0))*(R36&gt;0)),Setup!E14,0)))</f>
        <v>0</v>
      </c>
      <c r="T37" s="2"/>
      <c r="U37" s="37" t="n">
        <f aca="false">SUM(D37,F37,H37,J37,L37,N37,P37,R37)</f>
        <v>3967.11911087764</v>
      </c>
      <c r="V37" s="36" t="n">
        <f aca="false">SUM(E37,G37,I37,K37,M37,O37,Q37,S37)</f>
        <v>296</v>
      </c>
      <c r="W37" s="36" t="n">
        <f aca="false">IF(D36&gt;0,D36*Setup!D17/12,0)+IF(F36&gt;0,F36*Setup!D18/12,0)+IF(H36&gt;0,H36*Setup!D19/12,0)+IF(J36&gt;0,J36*Setup!D20/12,0)+IF(L36&gt;0,L36*Setup!D21/12,0)+IF(N36&gt;0,N36*Setup!D22/12,0)+IF(P36&gt;0,P36*Setup!D23/12,0)+IF(R36&gt;0,R36*Setup!D24/12,0)</f>
        <v>46.8979361632758</v>
      </c>
      <c r="X37" s="2"/>
      <c r="Y37" s="2"/>
    </row>
    <row r="38" customFormat="false" ht="18" hidden="false" customHeight="true" outlineLevel="0" collapsed="false">
      <c r="A38" s="2"/>
      <c r="B38" s="34"/>
      <c r="C38" s="35" t="n">
        <v>30</v>
      </c>
      <c r="D38" s="36" t="n">
        <f aca="false">MAX(0,(D37*(1+Setup!D17/12))-E38)</f>
        <v>0</v>
      </c>
      <c r="E38" s="36" t="n">
        <f aca="false">IF(D37&lt;=0,0,MIN((D37*(1+Setup!D17/12)),IF(ISNUMBER(Setup!E17),Setup!E17,0)+IF((D37&gt;0),Setup!E14,0)))</f>
        <v>0</v>
      </c>
      <c r="F38" s="36" t="n">
        <f aca="false">MAX(0,(F37*(1+Setup!D18/12))-G38)</f>
        <v>818.06768251295</v>
      </c>
      <c r="G38" s="36" t="n">
        <f aca="false">IF(F37&lt;=0,0,MIN((F37*(1+Setup!D18/12)),IF(ISNUMBER(Setup!E18),Setup!E18,0)+IF((((D37&lt;=0))*(F37&gt;0)),Setup!E14,0)))</f>
        <v>170</v>
      </c>
      <c r="H38" s="36" t="n">
        <f aca="false">MAX(0,(H37*(1+Setup!D19/12))-I38)</f>
        <v>2896.28378346191</v>
      </c>
      <c r="I38" s="36" t="n">
        <f aca="false">IF(H37&lt;=0,0,MIN((H37*(1+Setup!D19/12)),IF(ISNUMBER(Setup!E19),Setup!E19,0)+IF((((D37&lt;=0)*(F37&lt;=0))*(H37&gt;0)),Setup!E14,0)))</f>
        <v>126</v>
      </c>
      <c r="J38" s="36" t="n">
        <f aca="false">MAX(0,(J37*(1+Setup!D20/12))-K38)</f>
        <v>0</v>
      </c>
      <c r="K38" s="36" t="n">
        <f aca="false">IF(J37&lt;=0,0,MIN((J37*(1+Setup!D20/12)),IF(ISNUMBER(Setup!E20),Setup!E20,0)+IF((((D37&lt;=0)*(F37&lt;=0)*(H37&lt;=0))*(J37&gt;0)),Setup!E14,0)))</f>
        <v>0</v>
      </c>
      <c r="L38" s="36" t="n">
        <f aca="false">MAX(0,(L37*(1+Setup!D21/12))-M38)</f>
        <v>0</v>
      </c>
      <c r="M38" s="36" t="n">
        <f aca="false">IF(L37&lt;=0,0,MIN((L37*(1+Setup!D21/12)),IF(ISNUMBER(Setup!E21),Setup!E21,0)+IF((((D37&lt;=0)*(F37&lt;=0)*(H37&lt;=0)*(J37&lt;=0))*(L37&gt;0)),Setup!E14,0)))</f>
        <v>0</v>
      </c>
      <c r="N38" s="36" t="n">
        <f aca="false">MAX(0,(N37*(1+Setup!D22/12))-O38)</f>
        <v>0</v>
      </c>
      <c r="O38" s="36" t="n">
        <f aca="false">IF(N37&lt;=0,0,MIN((N37*(1+Setup!D22/12)),IF(ISNUMBER(Setup!E22),Setup!E22,0)+IF((((D37&lt;=0)*(F37&lt;=0)*(H37&lt;=0)*(J37&lt;=0)*(L37&lt;=0))*(N37&gt;0)),Setup!E14,0)))</f>
        <v>0</v>
      </c>
      <c r="P38" s="36" t="n">
        <f aca="false">MAX(0,(P37*(1+Setup!D23/12))-Q38)</f>
        <v>0</v>
      </c>
      <c r="Q38" s="36" t="n">
        <f aca="false">IF(P37&lt;=0,0,MIN((P37*(1+Setup!D23/12)),IF(ISNUMBER(Setup!E23),Setup!E23,0)+IF((((D37&lt;=0)*(F37&lt;=0)*(H37&lt;=0)*(J37&lt;=0)*(L37&lt;=0)*(N37&lt;=0))*(P37&gt;0)),Setup!E14,0)))</f>
        <v>0</v>
      </c>
      <c r="R38" s="36" t="n">
        <f aca="false">MAX(0,(R37*(1+Setup!D24/12))-S38)</f>
        <v>0</v>
      </c>
      <c r="S38" s="36" t="n">
        <f aca="false">IF(R37&lt;=0,0,MIN((R37*(1+Setup!D24/12)),IF(ISNUMBER(Setup!E24),Setup!E24,0)+IF((((D37&lt;=0)*(F37&lt;=0)*(H37&lt;=0)*(J37&lt;=0)*(L37&lt;=0)*(N37&lt;=0)*(P37&lt;=0))*(R37&gt;0)),Setup!E14,0)))</f>
        <v>0</v>
      </c>
      <c r="T38" s="2"/>
      <c r="U38" s="37" t="n">
        <f aca="false">SUM(D38,F38,H38,J38,L38,N38,P38,R38)</f>
        <v>3714.35146597486</v>
      </c>
      <c r="V38" s="36" t="n">
        <f aca="false">SUM(E38,G38,I38,K38,M38,O38,Q38,S38)</f>
        <v>296</v>
      </c>
      <c r="W38" s="36" t="n">
        <f aca="false">IF(D37&gt;0,D37*Setup!D17/12,0)+IF(F37&gt;0,F37*Setup!D18/12,0)+IF(H37&gt;0,H37*Setup!D19/12,0)+IF(J37&gt;0,J37*Setup!D20/12,0)+IF(L37&gt;0,L37*Setup!D21/12,0)+IF(N37&gt;0,N37*Setup!D22/12,0)+IF(P37&gt;0,P37*Setup!D23/12,0)+IF(R37&gt;0,R37*Setup!D24/12,0)</f>
        <v>43.2323550972112</v>
      </c>
      <c r="X38" s="2"/>
      <c r="Y38" s="2"/>
    </row>
    <row r="39" customFormat="false" ht="18" hidden="false" customHeight="true" outlineLevel="0" collapsed="false">
      <c r="A39" s="2"/>
      <c r="B39" s="34"/>
      <c r="C39" s="35" t="n">
        <v>31</v>
      </c>
      <c r="D39" s="36" t="n">
        <f aca="false">MAX(0,(D38*(1+Setup!D17/12))-E39)</f>
        <v>0</v>
      </c>
      <c r="E39" s="36" t="n">
        <f aca="false">IF(D38&lt;=0,0,MIN((D38*(1+Setup!D17/12)),IF(ISNUMBER(Setup!E17),Setup!E17,0)+IF((D38&gt;0),Setup!E14,0)))</f>
        <v>0</v>
      </c>
      <c r="F39" s="36" t="n">
        <f aca="false">MAX(0,(F38*(1+Setup!D18/12))-G39)</f>
        <v>663.679140787572</v>
      </c>
      <c r="G39" s="36" t="n">
        <f aca="false">IF(F38&lt;=0,0,MIN((F38*(1+Setup!D18/12)),IF(ISNUMBER(Setup!E18),Setup!E18,0)+IF((((D38&lt;=0))*(F38&gt;0)),Setup!E14,0)))</f>
        <v>170</v>
      </c>
      <c r="H39" s="36" t="n">
        <f aca="false">MAX(0,(H38*(1+Setup!D19/12))-I39)</f>
        <v>2794.17812467547</v>
      </c>
      <c r="I39" s="36" t="n">
        <f aca="false">IF(H38&lt;=0,0,MIN((H38*(1+Setup!D19/12)),IF(ISNUMBER(Setup!E19),Setup!E19,0)+IF((((D38&lt;=0)*(F38&lt;=0))*(H38&gt;0)),Setup!E14,0)))</f>
        <v>126</v>
      </c>
      <c r="J39" s="36" t="n">
        <f aca="false">MAX(0,(J38*(1+Setup!D20/12))-K39)</f>
        <v>0</v>
      </c>
      <c r="K39" s="36" t="n">
        <f aca="false">IF(J38&lt;=0,0,MIN((J38*(1+Setup!D20/12)),IF(ISNUMBER(Setup!E20),Setup!E20,0)+IF((((D38&lt;=0)*(F38&lt;=0)*(H38&lt;=0))*(J38&gt;0)),Setup!E14,0)))</f>
        <v>0</v>
      </c>
      <c r="L39" s="36" t="n">
        <f aca="false">MAX(0,(L38*(1+Setup!D21/12))-M39)</f>
        <v>0</v>
      </c>
      <c r="M39" s="36" t="n">
        <f aca="false">IF(L38&lt;=0,0,MIN((L38*(1+Setup!D21/12)),IF(ISNUMBER(Setup!E21),Setup!E21,0)+IF((((D38&lt;=0)*(F38&lt;=0)*(H38&lt;=0)*(J38&lt;=0))*(L38&gt;0)),Setup!E14,0)))</f>
        <v>0</v>
      </c>
      <c r="N39" s="36" t="n">
        <f aca="false">MAX(0,(N38*(1+Setup!D22/12))-O39)</f>
        <v>0</v>
      </c>
      <c r="O39" s="36" t="n">
        <f aca="false">IF(N38&lt;=0,0,MIN((N38*(1+Setup!D22/12)),IF(ISNUMBER(Setup!E22),Setup!E22,0)+IF((((D38&lt;=0)*(F38&lt;=0)*(H38&lt;=0)*(J38&lt;=0)*(L38&lt;=0))*(N38&gt;0)),Setup!E14,0)))</f>
        <v>0</v>
      </c>
      <c r="P39" s="36" t="n">
        <f aca="false">MAX(0,(P38*(1+Setup!D23/12))-Q39)</f>
        <v>0</v>
      </c>
      <c r="Q39" s="36" t="n">
        <f aca="false">IF(P38&lt;=0,0,MIN((P38*(1+Setup!D23/12)),IF(ISNUMBER(Setup!E23),Setup!E23,0)+IF((((D38&lt;=0)*(F38&lt;=0)*(H38&lt;=0)*(J38&lt;=0)*(L38&lt;=0)*(N38&lt;=0))*(P38&gt;0)),Setup!E14,0)))</f>
        <v>0</v>
      </c>
      <c r="R39" s="36" t="n">
        <f aca="false">MAX(0,(R38*(1+Setup!D24/12))-S39)</f>
        <v>0</v>
      </c>
      <c r="S39" s="36" t="n">
        <f aca="false">IF(R38&lt;=0,0,MIN((R38*(1+Setup!D24/12)),IF(ISNUMBER(Setup!E24),Setup!E24,0)+IF((((D38&lt;=0)*(F38&lt;=0)*(H38&lt;=0)*(J38&lt;=0)*(L38&lt;=0)*(N38&lt;=0)*(P38&lt;=0))*(R38&gt;0)),Setup!E14,0)))</f>
        <v>0</v>
      </c>
      <c r="T39" s="2"/>
      <c r="U39" s="37" t="n">
        <f aca="false">SUM(D39,F39,H39,J39,L39,N39,P39,R39)</f>
        <v>3457.85726546304</v>
      </c>
      <c r="V39" s="36" t="n">
        <f aca="false">SUM(E39,G39,I39,K39,M39,O39,Q39,S39)</f>
        <v>296</v>
      </c>
      <c r="W39" s="36" t="n">
        <f aca="false">IF(D38&gt;0,D38*Setup!D17/12,0)+IF(F38&gt;0,F38*Setup!D18/12,0)+IF(H38&gt;0,H38*Setup!D19/12,0)+IF(J38&gt;0,J38*Setup!D20/12,0)+IF(L38&gt;0,L38*Setup!D21/12,0)+IF(N38&gt;0,N38*Setup!D22/12,0)+IF(P38&gt;0,P38*Setup!D23/12,0)+IF(R38&gt;0,R38*Setup!D24/12,0)</f>
        <v>39.5057994881829</v>
      </c>
      <c r="X39" s="2"/>
      <c r="Y39" s="2"/>
    </row>
    <row r="40" customFormat="false" ht="18" hidden="false" customHeight="true" outlineLevel="0" collapsed="false">
      <c r="A40" s="2"/>
      <c r="B40" s="34"/>
      <c r="C40" s="35" t="n">
        <v>32</v>
      </c>
      <c r="D40" s="36" t="n">
        <f aca="false">MAX(0,(D39*(1+Setup!D17/12))-E40)</f>
        <v>0</v>
      </c>
      <c r="E40" s="36" t="n">
        <f aca="false">IF(D39&lt;=0,0,MIN((D39*(1+Setup!D17/12)),IF(ISNUMBER(Setup!E17),Setup!E17,0)+IF((D39&gt;0),Setup!E14,0)))</f>
        <v>0</v>
      </c>
      <c r="F40" s="36" t="n">
        <f aca="false">MAX(0,(F39*(1+Setup!D18/12))-G40)</f>
        <v>506.344351057601</v>
      </c>
      <c r="G40" s="36" t="n">
        <f aca="false">IF(F39&lt;=0,0,MIN((F39*(1+Setup!D18/12)),IF(ISNUMBER(Setup!E18),Setup!E18,0)+IF((((D39&lt;=0))*(F39&gt;0)),Setup!E14,0)))</f>
        <v>170</v>
      </c>
      <c r="H40" s="36" t="n">
        <f aca="false">MAX(0,(H39*(1+Setup!D19/12))-I40)</f>
        <v>2691.23009420404</v>
      </c>
      <c r="I40" s="36" t="n">
        <f aca="false">IF(H39&lt;=0,0,MIN((H39*(1+Setup!D19/12)),IF(ISNUMBER(Setup!E19),Setup!E19,0)+IF((((D39&lt;=0)*(F39&lt;=0))*(H39&gt;0)),Setup!E14,0)))</f>
        <v>126</v>
      </c>
      <c r="J40" s="36" t="n">
        <f aca="false">MAX(0,(J39*(1+Setup!D20/12))-K40)</f>
        <v>0</v>
      </c>
      <c r="K40" s="36" t="n">
        <f aca="false">IF(J39&lt;=0,0,MIN((J39*(1+Setup!D20/12)),IF(ISNUMBER(Setup!E20),Setup!E20,0)+IF((((D39&lt;=0)*(F39&lt;=0)*(H39&lt;=0))*(J39&gt;0)),Setup!E14,0)))</f>
        <v>0</v>
      </c>
      <c r="L40" s="36" t="n">
        <f aca="false">MAX(0,(L39*(1+Setup!D21/12))-M40)</f>
        <v>0</v>
      </c>
      <c r="M40" s="36" t="n">
        <f aca="false">IF(L39&lt;=0,0,MIN((L39*(1+Setup!D21/12)),IF(ISNUMBER(Setup!E21),Setup!E21,0)+IF((((D39&lt;=0)*(F39&lt;=0)*(H39&lt;=0)*(J39&lt;=0))*(L39&gt;0)),Setup!E14,0)))</f>
        <v>0</v>
      </c>
      <c r="N40" s="36" t="n">
        <f aca="false">MAX(0,(N39*(1+Setup!D22/12))-O40)</f>
        <v>0</v>
      </c>
      <c r="O40" s="36" t="n">
        <f aca="false">IF(N39&lt;=0,0,MIN((N39*(1+Setup!D22/12)),IF(ISNUMBER(Setup!E22),Setup!E22,0)+IF((((D39&lt;=0)*(F39&lt;=0)*(H39&lt;=0)*(J39&lt;=0)*(L39&lt;=0))*(N39&gt;0)),Setup!E14,0)))</f>
        <v>0</v>
      </c>
      <c r="P40" s="36" t="n">
        <f aca="false">MAX(0,(P39*(1+Setup!D23/12))-Q40)</f>
        <v>0</v>
      </c>
      <c r="Q40" s="36" t="n">
        <f aca="false">IF(P39&lt;=0,0,MIN((P39*(1+Setup!D23/12)),IF(ISNUMBER(Setup!E23),Setup!E23,0)+IF((((D39&lt;=0)*(F39&lt;=0)*(H39&lt;=0)*(J39&lt;=0)*(L39&lt;=0)*(N39&lt;=0))*(P39&gt;0)),Setup!E14,0)))</f>
        <v>0</v>
      </c>
      <c r="R40" s="36" t="n">
        <f aca="false">MAX(0,(R39*(1+Setup!D24/12))-S40)</f>
        <v>0</v>
      </c>
      <c r="S40" s="36" t="n">
        <f aca="false">IF(R39&lt;=0,0,MIN((R39*(1+Setup!D24/12)),IF(ISNUMBER(Setup!E24),Setup!E24,0)+IF((((D39&lt;=0)*(F39&lt;=0)*(H39&lt;=0)*(J39&lt;=0)*(L39&lt;=0)*(N39&lt;=0)*(P39&lt;=0))*(R39&gt;0)),Setup!E14,0)))</f>
        <v>0</v>
      </c>
      <c r="T40" s="2"/>
      <c r="U40" s="37" t="n">
        <f aca="false">SUM(D40,F40,H40,J40,L40,N40,P40,R40)</f>
        <v>3197.57444526164</v>
      </c>
      <c r="V40" s="36" t="n">
        <f aca="false">SUM(E40,G40,I40,K40,M40,O40,Q40,S40)</f>
        <v>296</v>
      </c>
      <c r="W40" s="36" t="n">
        <f aca="false">IF(D39&gt;0,D39*Setup!D17/12,0)+IF(F39&gt;0,F39*Setup!D18/12,0)+IF(H39&gt;0,H39*Setup!D19/12,0)+IF(J39&gt;0,J39*Setup!D20/12,0)+IF(L39&gt;0,L39*Setup!D21/12,0)+IF(N39&gt;0,N39*Setup!D22/12,0)+IF(P39&gt;0,P39*Setup!D23/12,0)+IF(R39&gt;0,R39*Setup!D24/12,0)</f>
        <v>35.7171797986021</v>
      </c>
      <c r="X40" s="2"/>
      <c r="Y40" s="2"/>
    </row>
    <row r="41" customFormat="false" ht="18" hidden="false" customHeight="true" outlineLevel="0" collapsed="false">
      <c r="A41" s="2"/>
      <c r="B41" s="34"/>
      <c r="C41" s="35" t="n">
        <v>33</v>
      </c>
      <c r="D41" s="36" t="n">
        <f aca="false">MAX(0,(D40*(1+Setup!D17/12))-E41)</f>
        <v>0</v>
      </c>
      <c r="E41" s="36" t="n">
        <f aca="false">IF(D40&lt;=0,0,MIN((D40*(1+Setup!D17/12)),IF(ISNUMBER(Setup!E17),Setup!E17,0)+IF((D40&gt;0),Setup!E14,0)))</f>
        <v>0</v>
      </c>
      <c r="F41" s="36" t="n">
        <f aca="false">MAX(0,(F40*(1+Setup!D18/12))-G41)</f>
        <v>346.007089090284</v>
      </c>
      <c r="G41" s="36" t="n">
        <f aca="false">IF(F40&lt;=0,0,MIN((F40*(1+Setup!D18/12)),IF(ISNUMBER(Setup!E18),Setup!E18,0)+IF((((D40&lt;=0))*(F40&gt;0)),Setup!E14,0)))</f>
        <v>170</v>
      </c>
      <c r="H41" s="36" t="n">
        <f aca="false">MAX(0,(H40*(1+Setup!D19/12))-I41)</f>
        <v>2587.43274248122</v>
      </c>
      <c r="I41" s="36" t="n">
        <f aca="false">IF(H40&lt;=0,0,MIN((H40*(1+Setup!D19/12)),IF(ISNUMBER(Setup!E19),Setup!E19,0)+IF((((D40&lt;=0)*(F40&lt;=0))*(H40&gt;0)),Setup!E14,0)))</f>
        <v>126</v>
      </c>
      <c r="J41" s="36" t="n">
        <f aca="false">MAX(0,(J40*(1+Setup!D20/12))-K41)</f>
        <v>0</v>
      </c>
      <c r="K41" s="36" t="n">
        <f aca="false">IF(J40&lt;=0,0,MIN((J40*(1+Setup!D20/12)),IF(ISNUMBER(Setup!E20),Setup!E20,0)+IF((((D40&lt;=0)*(F40&lt;=0)*(H40&lt;=0))*(J40&gt;0)),Setup!E14,0)))</f>
        <v>0</v>
      </c>
      <c r="L41" s="36" t="n">
        <f aca="false">MAX(0,(L40*(1+Setup!D21/12))-M41)</f>
        <v>0</v>
      </c>
      <c r="M41" s="36" t="n">
        <f aca="false">IF(L40&lt;=0,0,MIN((L40*(1+Setup!D21/12)),IF(ISNUMBER(Setup!E21),Setup!E21,0)+IF((((D40&lt;=0)*(F40&lt;=0)*(H40&lt;=0)*(J40&lt;=0))*(L40&gt;0)),Setup!E14,0)))</f>
        <v>0</v>
      </c>
      <c r="N41" s="36" t="n">
        <f aca="false">MAX(0,(N40*(1+Setup!D22/12))-O41)</f>
        <v>0</v>
      </c>
      <c r="O41" s="36" t="n">
        <f aca="false">IF(N40&lt;=0,0,MIN((N40*(1+Setup!D22/12)),IF(ISNUMBER(Setup!E22),Setup!E22,0)+IF((((D40&lt;=0)*(F40&lt;=0)*(H40&lt;=0)*(J40&lt;=0)*(L40&lt;=0))*(N40&gt;0)),Setup!E14,0)))</f>
        <v>0</v>
      </c>
      <c r="P41" s="36" t="n">
        <f aca="false">MAX(0,(P40*(1+Setup!D23/12))-Q41)</f>
        <v>0</v>
      </c>
      <c r="Q41" s="36" t="n">
        <f aca="false">IF(P40&lt;=0,0,MIN((P40*(1+Setup!D23/12)),IF(ISNUMBER(Setup!E23),Setup!E23,0)+IF((((D40&lt;=0)*(F40&lt;=0)*(H40&lt;=0)*(J40&lt;=0)*(L40&lt;=0)*(N40&lt;=0))*(P40&gt;0)),Setup!E14,0)))</f>
        <v>0</v>
      </c>
      <c r="R41" s="36" t="n">
        <f aca="false">MAX(0,(R40*(1+Setup!D24/12))-S41)</f>
        <v>0</v>
      </c>
      <c r="S41" s="36" t="n">
        <f aca="false">IF(R40&lt;=0,0,MIN((R40*(1+Setup!D24/12)),IF(ISNUMBER(Setup!E24),Setup!E24,0)+IF((((D40&lt;=0)*(F40&lt;=0)*(H40&lt;=0)*(J40&lt;=0)*(L40&lt;=0)*(N40&lt;=0)*(P40&lt;=0))*(R40&gt;0)),Setup!E14,0)))</f>
        <v>0</v>
      </c>
      <c r="T41" s="2"/>
      <c r="U41" s="37" t="n">
        <f aca="false">SUM(D41,F41,H41,J41,L41,N41,P41,R41)</f>
        <v>2933.43983157151</v>
      </c>
      <c r="V41" s="36" t="n">
        <f aca="false">SUM(E41,G41,I41,K41,M41,O41,Q41,S41)</f>
        <v>296</v>
      </c>
      <c r="W41" s="36" t="n">
        <f aca="false">IF(D40&gt;0,D40*Setup!D17/12,0)+IF(F40&gt;0,F40*Setup!D18/12,0)+IF(H40&gt;0,H40*Setup!D19/12,0)+IF(J40&gt;0,J40*Setup!D20/12,0)+IF(L40&gt;0,L40*Setup!D21/12,0)+IF(N40&gt;0,N40*Setup!D22/12,0)+IF(P40&gt;0,P40*Setup!D23/12,0)+IF(R40&gt;0,R40*Setup!D24/12,0)</f>
        <v>31.8653863098659</v>
      </c>
      <c r="X41" s="2"/>
      <c r="Y41" s="2"/>
    </row>
    <row r="42" customFormat="false" ht="18" hidden="false" customHeight="true" outlineLevel="0" collapsed="false">
      <c r="A42" s="2"/>
      <c r="B42" s="34"/>
      <c r="C42" s="35" t="n">
        <v>34</v>
      </c>
      <c r="D42" s="36" t="n">
        <f aca="false">MAX(0,(D41*(1+Setup!D17/12))-E42)</f>
        <v>0</v>
      </c>
      <c r="E42" s="36" t="n">
        <f aca="false">IF(D41&lt;=0,0,MIN((D41*(1+Setup!D17/12)),IF(ISNUMBER(Setup!E17),Setup!E17,0)+IF((D41&gt;0),Setup!E14,0)))</f>
        <v>0</v>
      </c>
      <c r="F42" s="36" t="n">
        <f aca="false">MAX(0,(F41*(1+Setup!D18/12))-G42)</f>
        <v>182.61005770709</v>
      </c>
      <c r="G42" s="36" t="n">
        <f aca="false">IF(F41&lt;=0,0,MIN((F41*(1+Setup!D18/12)),IF(ISNUMBER(Setup!E18),Setup!E18,0)+IF((((D41&lt;=0))*(F41&gt;0)),Setup!E14,0)))</f>
        <v>170</v>
      </c>
      <c r="H42" s="36" t="n">
        <f aca="false">MAX(0,(H41*(1+Setup!D19/12))-I42)</f>
        <v>2482.77906260669</v>
      </c>
      <c r="I42" s="36" t="n">
        <f aca="false">IF(H41&lt;=0,0,MIN((H41*(1+Setup!D19/12)),IF(ISNUMBER(Setup!E19),Setup!E19,0)+IF((((D41&lt;=0)*(F41&lt;=0))*(H41&gt;0)),Setup!E14,0)))</f>
        <v>126</v>
      </c>
      <c r="J42" s="36" t="n">
        <f aca="false">MAX(0,(J41*(1+Setup!D20/12))-K42)</f>
        <v>0</v>
      </c>
      <c r="K42" s="36" t="n">
        <f aca="false">IF(J41&lt;=0,0,MIN((J41*(1+Setup!D20/12)),IF(ISNUMBER(Setup!E20),Setup!E20,0)+IF((((D41&lt;=0)*(F41&lt;=0)*(H41&lt;=0))*(J41&gt;0)),Setup!E14,0)))</f>
        <v>0</v>
      </c>
      <c r="L42" s="36" t="n">
        <f aca="false">MAX(0,(L41*(1+Setup!D21/12))-M42)</f>
        <v>0</v>
      </c>
      <c r="M42" s="36" t="n">
        <f aca="false">IF(L41&lt;=0,0,MIN((L41*(1+Setup!D21/12)),IF(ISNUMBER(Setup!E21),Setup!E21,0)+IF((((D41&lt;=0)*(F41&lt;=0)*(H41&lt;=0)*(J41&lt;=0))*(L41&gt;0)),Setup!E14,0)))</f>
        <v>0</v>
      </c>
      <c r="N42" s="36" t="n">
        <f aca="false">MAX(0,(N41*(1+Setup!D22/12))-O42)</f>
        <v>0</v>
      </c>
      <c r="O42" s="36" t="n">
        <f aca="false">IF(N41&lt;=0,0,MIN((N41*(1+Setup!D22/12)),IF(ISNUMBER(Setup!E22),Setup!E22,0)+IF((((D41&lt;=0)*(F41&lt;=0)*(H41&lt;=0)*(J41&lt;=0)*(L41&lt;=0))*(N41&gt;0)),Setup!E14,0)))</f>
        <v>0</v>
      </c>
      <c r="P42" s="36" t="n">
        <f aca="false">MAX(0,(P41*(1+Setup!D23/12))-Q42)</f>
        <v>0</v>
      </c>
      <c r="Q42" s="36" t="n">
        <f aca="false">IF(P41&lt;=0,0,MIN((P41*(1+Setup!D23/12)),IF(ISNUMBER(Setup!E23),Setup!E23,0)+IF((((D41&lt;=0)*(F41&lt;=0)*(H41&lt;=0)*(J41&lt;=0)*(L41&lt;=0)*(N41&lt;=0))*(P41&gt;0)),Setup!E14,0)))</f>
        <v>0</v>
      </c>
      <c r="R42" s="36" t="n">
        <f aca="false">MAX(0,(R41*(1+Setup!D24/12))-S42)</f>
        <v>0</v>
      </c>
      <c r="S42" s="36" t="n">
        <f aca="false">IF(R41&lt;=0,0,MIN((R41*(1+Setup!D24/12)),IF(ISNUMBER(Setup!E24),Setup!E24,0)+IF((((D41&lt;=0)*(F41&lt;=0)*(H41&lt;=0)*(J41&lt;=0)*(L41&lt;=0)*(N41&lt;=0)*(P41&lt;=0))*(R41&gt;0)),Setup!E14,0)))</f>
        <v>0</v>
      </c>
      <c r="T42" s="2"/>
      <c r="U42" s="37" t="n">
        <f aca="false">SUM(D42,F42,H42,J42,L42,N42,P42,R42)</f>
        <v>2665.38912031378</v>
      </c>
      <c r="V42" s="36" t="n">
        <f aca="false">SUM(E42,G42,I42,K42,M42,O42,Q42,S42)</f>
        <v>296</v>
      </c>
      <c r="W42" s="36" t="n">
        <f aca="false">IF(D41&gt;0,D41*Setup!D17/12,0)+IF(F41&gt;0,F41*Setup!D18/12,0)+IF(H41&gt;0,H41*Setup!D19/12,0)+IF(J41&gt;0,J41*Setup!D20/12,0)+IF(L41&gt;0,L41*Setup!D21/12,0)+IF(N41&gt;0,N41*Setup!D22/12,0)+IF(P41&gt;0,P41*Setup!D23/12,0)+IF(R41&gt;0,R41*Setup!D24/12,0)</f>
        <v>27.9492887422763</v>
      </c>
      <c r="X42" s="2"/>
      <c r="Y42" s="2"/>
    </row>
    <row r="43" customFormat="false" ht="18" hidden="false" customHeight="true" outlineLevel="0" collapsed="false">
      <c r="A43" s="2"/>
      <c r="B43" s="34"/>
      <c r="C43" s="35" t="n">
        <v>35</v>
      </c>
      <c r="D43" s="36" t="n">
        <f aca="false">MAX(0,(D42*(1+Setup!D17/12))-E43)</f>
        <v>0</v>
      </c>
      <c r="E43" s="36" t="n">
        <f aca="false">IF(D42&lt;=0,0,MIN((D42*(1+Setup!D17/12)),IF(ISNUMBER(Setup!E17),Setup!E17,0)+IF((D42&gt;0),Setup!E14,0)))</f>
        <v>0</v>
      </c>
      <c r="F43" s="36" t="n">
        <f aca="false">MAX(0,(F42*(1+Setup!D18/12))-G43)</f>
        <v>16.0948663083339</v>
      </c>
      <c r="G43" s="36" t="n">
        <f aca="false">IF(F42&lt;=0,0,MIN((F42*(1+Setup!D18/12)),IF(ISNUMBER(Setup!E18),Setup!E18,0)+IF((((D42&lt;=0))*(F42&gt;0)),Setup!E14,0)))</f>
        <v>170</v>
      </c>
      <c r="H43" s="36" t="n">
        <f aca="false">MAX(0,(H42*(1+Setup!D19/12))-I43)</f>
        <v>2377.2619898732</v>
      </c>
      <c r="I43" s="36" t="n">
        <f aca="false">IF(H42&lt;=0,0,MIN((H42*(1+Setup!D19/12)),IF(ISNUMBER(Setup!E19),Setup!E19,0)+IF((((D42&lt;=0)*(F42&lt;=0))*(H42&gt;0)),Setup!E14,0)))</f>
        <v>126</v>
      </c>
      <c r="J43" s="36" t="n">
        <f aca="false">MAX(0,(J42*(1+Setup!D20/12))-K43)</f>
        <v>0</v>
      </c>
      <c r="K43" s="36" t="n">
        <f aca="false">IF(J42&lt;=0,0,MIN((J42*(1+Setup!D20/12)),IF(ISNUMBER(Setup!E20),Setup!E20,0)+IF((((D42&lt;=0)*(F42&lt;=0)*(H42&lt;=0))*(J42&gt;0)),Setup!E14,0)))</f>
        <v>0</v>
      </c>
      <c r="L43" s="36" t="n">
        <f aca="false">MAX(0,(L42*(1+Setup!D21/12))-M43)</f>
        <v>0</v>
      </c>
      <c r="M43" s="36" t="n">
        <f aca="false">IF(L42&lt;=0,0,MIN((L42*(1+Setup!D21/12)),IF(ISNUMBER(Setup!E21),Setup!E21,0)+IF((((D42&lt;=0)*(F42&lt;=0)*(H42&lt;=0)*(J42&lt;=0))*(L42&gt;0)),Setup!E14,0)))</f>
        <v>0</v>
      </c>
      <c r="N43" s="36" t="n">
        <f aca="false">MAX(0,(N42*(1+Setup!D22/12))-O43)</f>
        <v>0</v>
      </c>
      <c r="O43" s="36" t="n">
        <f aca="false">IF(N42&lt;=0,0,MIN((N42*(1+Setup!D22/12)),IF(ISNUMBER(Setup!E22),Setup!E22,0)+IF((((D42&lt;=0)*(F42&lt;=0)*(H42&lt;=0)*(J42&lt;=0)*(L42&lt;=0))*(N42&gt;0)),Setup!E14,0)))</f>
        <v>0</v>
      </c>
      <c r="P43" s="36" t="n">
        <f aca="false">MAX(0,(P42*(1+Setup!D23/12))-Q43)</f>
        <v>0</v>
      </c>
      <c r="Q43" s="36" t="n">
        <f aca="false">IF(P42&lt;=0,0,MIN((P42*(1+Setup!D23/12)),IF(ISNUMBER(Setup!E23),Setup!E23,0)+IF((((D42&lt;=0)*(F42&lt;=0)*(H42&lt;=0)*(J42&lt;=0)*(L42&lt;=0)*(N42&lt;=0))*(P42&gt;0)),Setup!E14,0)))</f>
        <v>0</v>
      </c>
      <c r="R43" s="36" t="n">
        <f aca="false">MAX(0,(R42*(1+Setup!D24/12))-S43)</f>
        <v>0</v>
      </c>
      <c r="S43" s="36" t="n">
        <f aca="false">IF(R42&lt;=0,0,MIN((R42*(1+Setup!D24/12)),IF(ISNUMBER(Setup!E24),Setup!E24,0)+IF((((D42&lt;=0)*(F42&lt;=0)*(H42&lt;=0)*(J42&lt;=0)*(L42&lt;=0)*(N42&lt;=0)*(P42&lt;=0))*(R42&gt;0)),Setup!E14,0)))</f>
        <v>0</v>
      </c>
      <c r="T43" s="2"/>
      <c r="U43" s="37" t="n">
        <f aca="false">SUM(D43,F43,H43,J43,L43,N43,P43,R43)</f>
        <v>2393.35685618153</v>
      </c>
      <c r="V43" s="36" t="n">
        <f aca="false">SUM(E43,G43,I43,K43,M43,O43,Q43,S43)</f>
        <v>296</v>
      </c>
      <c r="W43" s="36" t="n">
        <f aca="false">IF(D42&gt;0,D42*Setup!D17/12,0)+IF(F42&gt;0,F42*Setup!D18/12,0)+IF(H42&gt;0,H42*Setup!D19/12,0)+IF(J42&gt;0,J42*Setup!D20/12,0)+IF(L42&gt;0,L42*Setup!D21/12,0)+IF(N42&gt;0,N42*Setup!D22/12,0)+IF(P42&gt;0,P42*Setup!D23/12,0)+IF(R42&gt;0,R42*Setup!D24/12,0)</f>
        <v>23.9677358677489</v>
      </c>
      <c r="X43" s="2"/>
      <c r="Y43" s="2"/>
    </row>
    <row r="44" customFormat="false" ht="18" hidden="false" customHeight="true" outlineLevel="0" collapsed="false">
      <c r="A44" s="2"/>
      <c r="B44" s="34"/>
      <c r="C44" s="35" t="n">
        <v>36</v>
      </c>
      <c r="D44" s="36" t="n">
        <f aca="false">MAX(0,(D43*(1+Setup!D17/12))-E44)</f>
        <v>0</v>
      </c>
      <c r="E44" s="36" t="n">
        <f aca="false">IF(D43&lt;=0,0,MIN((D43*(1+Setup!D17/12)),IF(ISNUMBER(Setup!E17),Setup!E17,0)+IF((D43&gt;0),Setup!E14,0)))</f>
        <v>0</v>
      </c>
      <c r="F44" s="36" t="n">
        <f aca="false">MAX(0,(F43*(1+Setup!D18/12))-G44)</f>
        <v>0</v>
      </c>
      <c r="G44" s="36" t="n">
        <f aca="false">IF(F43&lt;=0,0,MIN((F43*(1+Setup!D18/12)),IF(ISNUMBER(Setup!E18),Setup!E18,0)+IF((((D43&lt;=0))*(F43&gt;0)),Setup!E14,0)))</f>
        <v>16.4020100070513</v>
      </c>
      <c r="H44" s="36" t="n">
        <f aca="false">MAX(0,(H43*(1+Setup!D19/12))-I44)</f>
        <v>2270.87440128965</v>
      </c>
      <c r="I44" s="36" t="n">
        <f aca="false">IF(H43&lt;=0,0,MIN((H43*(1+Setup!D19/12)),IF(ISNUMBER(Setup!E19),Setup!E19,0)+IF((((D43&lt;=0)*(F43&lt;=0))*(H43&gt;0)),Setup!E14,0)))</f>
        <v>126</v>
      </c>
      <c r="J44" s="36" t="n">
        <f aca="false">MAX(0,(J43*(1+Setup!D20/12))-K44)</f>
        <v>0</v>
      </c>
      <c r="K44" s="36" t="n">
        <f aca="false">IF(J43&lt;=0,0,MIN((J43*(1+Setup!D20/12)),IF(ISNUMBER(Setup!E20),Setup!E20,0)+IF((((D43&lt;=0)*(F43&lt;=0)*(H43&lt;=0))*(J43&gt;0)),Setup!E14,0)))</f>
        <v>0</v>
      </c>
      <c r="L44" s="36" t="n">
        <f aca="false">MAX(0,(L43*(1+Setup!D21/12))-M44)</f>
        <v>0</v>
      </c>
      <c r="M44" s="36" t="n">
        <f aca="false">IF(L43&lt;=0,0,MIN((L43*(1+Setup!D21/12)),IF(ISNUMBER(Setup!E21),Setup!E21,0)+IF((((D43&lt;=0)*(F43&lt;=0)*(H43&lt;=0)*(J43&lt;=0))*(L43&gt;0)),Setup!E14,0)))</f>
        <v>0</v>
      </c>
      <c r="N44" s="36" t="n">
        <f aca="false">MAX(0,(N43*(1+Setup!D22/12))-O44)</f>
        <v>0</v>
      </c>
      <c r="O44" s="36" t="n">
        <f aca="false">IF(N43&lt;=0,0,MIN((N43*(1+Setup!D22/12)),IF(ISNUMBER(Setup!E22),Setup!E22,0)+IF((((D43&lt;=0)*(F43&lt;=0)*(H43&lt;=0)*(J43&lt;=0)*(L43&lt;=0))*(N43&gt;0)),Setup!E14,0)))</f>
        <v>0</v>
      </c>
      <c r="P44" s="36" t="n">
        <f aca="false">MAX(0,(P43*(1+Setup!D23/12))-Q44)</f>
        <v>0</v>
      </c>
      <c r="Q44" s="36" t="n">
        <f aca="false">IF(P43&lt;=0,0,MIN((P43*(1+Setup!D23/12)),IF(ISNUMBER(Setup!E23),Setup!E23,0)+IF((((D43&lt;=0)*(F43&lt;=0)*(H43&lt;=0)*(J43&lt;=0)*(L43&lt;=0)*(N43&lt;=0))*(P43&gt;0)),Setup!E14,0)))</f>
        <v>0</v>
      </c>
      <c r="R44" s="36" t="n">
        <f aca="false">MAX(0,(R43*(1+Setup!D24/12))-S44)</f>
        <v>0</v>
      </c>
      <c r="S44" s="36" t="n">
        <f aca="false">IF(R43&lt;=0,0,MIN((R43*(1+Setup!D24/12)),IF(ISNUMBER(Setup!E24),Setup!E24,0)+IF((((D43&lt;=0)*(F43&lt;=0)*(H43&lt;=0)*(J43&lt;=0)*(L43&lt;=0)*(N43&lt;=0)*(P43&lt;=0))*(R43&gt;0)),Setup!E14,0)))</f>
        <v>0</v>
      </c>
      <c r="T44" s="2"/>
      <c r="U44" s="37" t="n">
        <f aca="false">SUM(D44,F44,H44,J44,L44,N44,P44,R44)</f>
        <v>2270.87440128965</v>
      </c>
      <c r="V44" s="36" t="n">
        <f aca="false">SUM(E44,G44,I44,K44,M44,O44,Q44,S44)</f>
        <v>142.402010007051</v>
      </c>
      <c r="W44" s="36" t="n">
        <f aca="false">IF(D43&gt;0,D43*Setup!D17/12,0)+IF(F43&gt;0,F43*Setup!D18/12,0)+IF(H43&gt;0,H43*Setup!D19/12,0)+IF(J43&gt;0,J43*Setup!D20/12,0)+IF(L43&gt;0,L43*Setup!D21/12,0)+IF(N43&gt;0,N43*Setup!D22/12,0)+IF(P43&gt;0,P43*Setup!D23/12,0)+IF(R43&gt;0,R43*Setup!D24/12,0)</f>
        <v>19.9195551151713</v>
      </c>
      <c r="X44" s="2"/>
      <c r="Y44" s="2"/>
    </row>
    <row r="45" customFormat="false" ht="18" hidden="false" customHeight="true" outlineLevel="0" collapsed="false">
      <c r="A45" s="2"/>
      <c r="B45" s="34"/>
      <c r="C45" s="35" t="n">
        <v>37</v>
      </c>
      <c r="D45" s="36" t="n">
        <f aca="false">MAX(0,(D44*(1+Setup!D17/12))-E45)</f>
        <v>0</v>
      </c>
      <c r="E45" s="36" t="n">
        <f aca="false">IF(D44&lt;=0,0,MIN((D44*(1+Setup!D17/12)),IF(ISNUMBER(Setup!E17),Setup!E17,0)+IF((D44&gt;0),Setup!E14,0)))</f>
        <v>0</v>
      </c>
      <c r="F45" s="36" t="n">
        <f aca="false">MAX(0,(F44*(1+Setup!D18/12))-G45)</f>
        <v>0</v>
      </c>
      <c r="G45" s="36" t="n">
        <f aca="false">IF(F44&lt;=0,0,MIN((F44*(1+Setup!D18/12)),IF(ISNUMBER(Setup!E18),Setup!E18,0)+IF((((D44&lt;=0))*(F44&gt;0)),Setup!E14,0)))</f>
        <v>0</v>
      </c>
      <c r="H45" s="36" t="n">
        <f aca="false">MAX(0,(H44*(1+Setup!D19/12))-I45)</f>
        <v>2063.60911510029</v>
      </c>
      <c r="I45" s="36" t="n">
        <f aca="false">IF(H44&lt;=0,0,MIN((H44*(1+Setup!D19/12)),IF(ISNUMBER(Setup!E19),Setup!E19,0)+IF((((D44&lt;=0)*(F44&lt;=0))*(H44&gt;0)),Setup!E14,0)))</f>
        <v>226</v>
      </c>
      <c r="J45" s="36" t="n">
        <f aca="false">MAX(0,(J44*(1+Setup!D20/12))-K45)</f>
        <v>0</v>
      </c>
      <c r="K45" s="36" t="n">
        <f aca="false">IF(J44&lt;=0,0,MIN((J44*(1+Setup!D20/12)),IF(ISNUMBER(Setup!E20),Setup!E20,0)+IF((((D44&lt;=0)*(F44&lt;=0)*(H44&lt;=0))*(J44&gt;0)),Setup!E14,0)))</f>
        <v>0</v>
      </c>
      <c r="L45" s="36" t="n">
        <f aca="false">MAX(0,(L44*(1+Setup!D21/12))-M45)</f>
        <v>0</v>
      </c>
      <c r="M45" s="36" t="n">
        <f aca="false">IF(L44&lt;=0,0,MIN((L44*(1+Setup!D21/12)),IF(ISNUMBER(Setup!E21),Setup!E21,0)+IF((((D44&lt;=0)*(F44&lt;=0)*(H44&lt;=0)*(J44&lt;=0))*(L44&gt;0)),Setup!E14,0)))</f>
        <v>0</v>
      </c>
      <c r="N45" s="36" t="n">
        <f aca="false">MAX(0,(N44*(1+Setup!D22/12))-O45)</f>
        <v>0</v>
      </c>
      <c r="O45" s="36" t="n">
        <f aca="false">IF(N44&lt;=0,0,MIN((N44*(1+Setup!D22/12)),IF(ISNUMBER(Setup!E22),Setup!E22,0)+IF((((D44&lt;=0)*(F44&lt;=0)*(H44&lt;=0)*(J44&lt;=0)*(L44&lt;=0))*(N44&gt;0)),Setup!E14,0)))</f>
        <v>0</v>
      </c>
      <c r="P45" s="36" t="n">
        <f aca="false">MAX(0,(P44*(1+Setup!D23/12))-Q45)</f>
        <v>0</v>
      </c>
      <c r="Q45" s="36" t="n">
        <f aca="false">IF(P44&lt;=0,0,MIN((P44*(1+Setup!D23/12)),IF(ISNUMBER(Setup!E23),Setup!E23,0)+IF((((D44&lt;=0)*(F44&lt;=0)*(H44&lt;=0)*(J44&lt;=0)*(L44&lt;=0)*(N44&lt;=0))*(P44&gt;0)),Setup!E14,0)))</f>
        <v>0</v>
      </c>
      <c r="R45" s="36" t="n">
        <f aca="false">MAX(0,(R44*(1+Setup!D24/12))-S45)</f>
        <v>0</v>
      </c>
      <c r="S45" s="36" t="n">
        <f aca="false">IF(R44&lt;=0,0,MIN((R44*(1+Setup!D24/12)),IF(ISNUMBER(Setup!E24),Setup!E24,0)+IF((((D44&lt;=0)*(F44&lt;=0)*(H44&lt;=0)*(J44&lt;=0)*(L44&lt;=0)*(N44&lt;=0)*(P44&lt;=0))*(R44&gt;0)),Setup!E14,0)))</f>
        <v>0</v>
      </c>
      <c r="T45" s="2"/>
      <c r="U45" s="37" t="n">
        <f aca="false">SUM(D45,F45,H45,J45,L45,N45,P45,R45)</f>
        <v>2063.60911510029</v>
      </c>
      <c r="V45" s="36" t="n">
        <f aca="false">SUM(E45,G45,I45,K45,M45,O45,Q45,S45)</f>
        <v>226</v>
      </c>
      <c r="W45" s="36" t="n">
        <f aca="false">IF(D44&gt;0,D44*Setup!D17/12,0)+IF(F44&gt;0,F44*Setup!D18/12,0)+IF(H44&gt;0,H44*Setup!D19/12,0)+IF(J44&gt;0,J44*Setup!D20/12,0)+IF(L44&gt;0,L44*Setup!D21/12,0)+IF(N44&gt;0,N44*Setup!D22/12,0)+IF(P44&gt;0,P44*Setup!D23/12,0)+IF(R44&gt;0,R44*Setup!D24/12,0)</f>
        <v>18.7347138106396</v>
      </c>
      <c r="X45" s="2"/>
      <c r="Y45" s="2"/>
    </row>
    <row r="46" customFormat="false" ht="18" hidden="false" customHeight="true" outlineLevel="0" collapsed="false">
      <c r="A46" s="2"/>
      <c r="B46" s="34"/>
      <c r="C46" s="35" t="n">
        <v>38</v>
      </c>
      <c r="D46" s="36" t="n">
        <f aca="false">MAX(0,(D45*(1+Setup!D17/12))-E46)</f>
        <v>0</v>
      </c>
      <c r="E46" s="36" t="n">
        <f aca="false">IF(D45&lt;=0,0,MIN((D45*(1+Setup!D17/12)),IF(ISNUMBER(Setup!E17),Setup!E17,0)+IF((D45&gt;0),Setup!E14,0)))</f>
        <v>0</v>
      </c>
      <c r="F46" s="36" t="n">
        <f aca="false">MAX(0,(F45*(1+Setup!D18/12))-G46)</f>
        <v>0</v>
      </c>
      <c r="G46" s="36" t="n">
        <f aca="false">IF(F45&lt;=0,0,MIN((F45*(1+Setup!D18/12)),IF(ISNUMBER(Setup!E18),Setup!E18,0)+IF((((D45&lt;=0))*(F45&gt;0)),Setup!E14,0)))</f>
        <v>0</v>
      </c>
      <c r="H46" s="36" t="n">
        <f aca="false">MAX(0,(H45*(1+Setup!D19/12))-I46)</f>
        <v>1854.63389029987</v>
      </c>
      <c r="I46" s="36" t="n">
        <f aca="false">IF(H45&lt;=0,0,MIN((H45*(1+Setup!D19/12)),IF(ISNUMBER(Setup!E19),Setup!E19,0)+IF((((D45&lt;=0)*(F45&lt;=0))*(H45&gt;0)),Setup!E14,0)))</f>
        <v>226</v>
      </c>
      <c r="J46" s="36" t="n">
        <f aca="false">MAX(0,(J45*(1+Setup!D20/12))-K46)</f>
        <v>0</v>
      </c>
      <c r="K46" s="36" t="n">
        <f aca="false">IF(J45&lt;=0,0,MIN((J45*(1+Setup!D20/12)),IF(ISNUMBER(Setup!E20),Setup!E20,0)+IF((((D45&lt;=0)*(F45&lt;=0)*(H45&lt;=0))*(J45&gt;0)),Setup!E14,0)))</f>
        <v>0</v>
      </c>
      <c r="L46" s="36" t="n">
        <f aca="false">MAX(0,(L45*(1+Setup!D21/12))-M46)</f>
        <v>0</v>
      </c>
      <c r="M46" s="36" t="n">
        <f aca="false">IF(L45&lt;=0,0,MIN((L45*(1+Setup!D21/12)),IF(ISNUMBER(Setup!E21),Setup!E21,0)+IF((((D45&lt;=0)*(F45&lt;=0)*(H45&lt;=0)*(J45&lt;=0))*(L45&gt;0)),Setup!E14,0)))</f>
        <v>0</v>
      </c>
      <c r="N46" s="36" t="n">
        <f aca="false">MAX(0,(N45*(1+Setup!D22/12))-O46)</f>
        <v>0</v>
      </c>
      <c r="O46" s="36" t="n">
        <f aca="false">IF(N45&lt;=0,0,MIN((N45*(1+Setup!D22/12)),IF(ISNUMBER(Setup!E22),Setup!E22,0)+IF((((D45&lt;=0)*(F45&lt;=0)*(H45&lt;=0)*(J45&lt;=0)*(L45&lt;=0))*(N45&gt;0)),Setup!E14,0)))</f>
        <v>0</v>
      </c>
      <c r="P46" s="36" t="n">
        <f aca="false">MAX(0,(P45*(1+Setup!D23/12))-Q46)</f>
        <v>0</v>
      </c>
      <c r="Q46" s="36" t="n">
        <f aca="false">IF(P45&lt;=0,0,MIN((P45*(1+Setup!D23/12)),IF(ISNUMBER(Setup!E23),Setup!E23,0)+IF((((D45&lt;=0)*(F45&lt;=0)*(H45&lt;=0)*(J45&lt;=0)*(L45&lt;=0)*(N45&lt;=0))*(P45&gt;0)),Setup!E14,0)))</f>
        <v>0</v>
      </c>
      <c r="R46" s="36" t="n">
        <f aca="false">MAX(0,(R45*(1+Setup!D24/12))-S46)</f>
        <v>0</v>
      </c>
      <c r="S46" s="36" t="n">
        <f aca="false">IF(R45&lt;=0,0,MIN((R45*(1+Setup!D24/12)),IF(ISNUMBER(Setup!E24),Setup!E24,0)+IF((((D45&lt;=0)*(F45&lt;=0)*(H45&lt;=0)*(J45&lt;=0)*(L45&lt;=0)*(N45&lt;=0)*(P45&lt;=0))*(R45&gt;0)),Setup!E14,0)))</f>
        <v>0</v>
      </c>
      <c r="T46" s="2"/>
      <c r="U46" s="37" t="n">
        <f aca="false">SUM(D46,F46,H46,J46,L46,N46,P46,R46)</f>
        <v>1854.63389029987</v>
      </c>
      <c r="V46" s="36" t="n">
        <f aca="false">SUM(E46,G46,I46,K46,M46,O46,Q46,S46)</f>
        <v>226</v>
      </c>
      <c r="W46" s="36" t="n">
        <f aca="false">IF(D45&gt;0,D45*Setup!D17/12,0)+IF(F45&gt;0,F45*Setup!D18/12,0)+IF(H45&gt;0,H45*Setup!D19/12,0)+IF(J45&gt;0,J45*Setup!D20/12,0)+IF(L45&gt;0,L45*Setup!D21/12,0)+IF(N45&gt;0,N45*Setup!D22/12,0)+IF(P45&gt;0,P45*Setup!D23/12,0)+IF(R45&gt;0,R45*Setup!D24/12,0)</f>
        <v>17.0247751995774</v>
      </c>
      <c r="X46" s="2"/>
      <c r="Y46" s="2"/>
    </row>
    <row r="47" customFormat="false" ht="18" hidden="false" customHeight="true" outlineLevel="0" collapsed="false">
      <c r="A47" s="2"/>
      <c r="B47" s="34"/>
      <c r="C47" s="35" t="n">
        <v>39</v>
      </c>
      <c r="D47" s="36" t="n">
        <f aca="false">MAX(0,(D46*(1+Setup!D17/12))-E47)</f>
        <v>0</v>
      </c>
      <c r="E47" s="36" t="n">
        <f aca="false">IF(D46&lt;=0,0,MIN((D46*(1+Setup!D17/12)),IF(ISNUMBER(Setup!E17),Setup!E17,0)+IF((D46&gt;0),Setup!E14,0)))</f>
        <v>0</v>
      </c>
      <c r="F47" s="36" t="n">
        <f aca="false">MAX(0,(F46*(1+Setup!D18/12))-G47)</f>
        <v>0</v>
      </c>
      <c r="G47" s="36" t="n">
        <f aca="false">IF(F46&lt;=0,0,MIN((F46*(1+Setup!D18/12)),IF(ISNUMBER(Setup!E18),Setup!E18,0)+IF((((D46&lt;=0))*(F46&gt;0)),Setup!E14,0)))</f>
        <v>0</v>
      </c>
      <c r="H47" s="36" t="n">
        <f aca="false">MAX(0,(H46*(1+Setup!D19/12))-I47)</f>
        <v>1643.93461989484</v>
      </c>
      <c r="I47" s="36" t="n">
        <f aca="false">IF(H46&lt;=0,0,MIN((H46*(1+Setup!D19/12)),IF(ISNUMBER(Setup!E19),Setup!E19,0)+IF((((D46&lt;=0)*(F46&lt;=0))*(H46&gt;0)),Setup!E14,0)))</f>
        <v>226</v>
      </c>
      <c r="J47" s="36" t="n">
        <f aca="false">MAX(0,(J46*(1+Setup!D20/12))-K47)</f>
        <v>0</v>
      </c>
      <c r="K47" s="36" t="n">
        <f aca="false">IF(J46&lt;=0,0,MIN((J46*(1+Setup!D20/12)),IF(ISNUMBER(Setup!E20),Setup!E20,0)+IF((((D46&lt;=0)*(F46&lt;=0)*(H46&lt;=0))*(J46&gt;0)),Setup!E14,0)))</f>
        <v>0</v>
      </c>
      <c r="L47" s="36" t="n">
        <f aca="false">MAX(0,(L46*(1+Setup!D21/12))-M47)</f>
        <v>0</v>
      </c>
      <c r="M47" s="36" t="n">
        <f aca="false">IF(L46&lt;=0,0,MIN((L46*(1+Setup!D21/12)),IF(ISNUMBER(Setup!E21),Setup!E21,0)+IF((((D46&lt;=0)*(F46&lt;=0)*(H46&lt;=0)*(J46&lt;=0))*(L46&gt;0)),Setup!E14,0)))</f>
        <v>0</v>
      </c>
      <c r="N47" s="36" t="n">
        <f aca="false">MAX(0,(N46*(1+Setup!D22/12))-O47)</f>
        <v>0</v>
      </c>
      <c r="O47" s="36" t="n">
        <f aca="false">IF(N46&lt;=0,0,MIN((N46*(1+Setup!D22/12)),IF(ISNUMBER(Setup!E22),Setup!E22,0)+IF((((D46&lt;=0)*(F46&lt;=0)*(H46&lt;=0)*(J46&lt;=0)*(L46&lt;=0))*(N46&gt;0)),Setup!E14,0)))</f>
        <v>0</v>
      </c>
      <c r="P47" s="36" t="n">
        <f aca="false">MAX(0,(P46*(1+Setup!D23/12))-Q47)</f>
        <v>0</v>
      </c>
      <c r="Q47" s="36" t="n">
        <f aca="false">IF(P46&lt;=0,0,MIN((P46*(1+Setup!D23/12)),IF(ISNUMBER(Setup!E23),Setup!E23,0)+IF((((D46&lt;=0)*(F46&lt;=0)*(H46&lt;=0)*(J46&lt;=0)*(L46&lt;=0)*(N46&lt;=0))*(P46&gt;0)),Setup!E14,0)))</f>
        <v>0</v>
      </c>
      <c r="R47" s="36" t="n">
        <f aca="false">MAX(0,(R46*(1+Setup!D24/12))-S47)</f>
        <v>0</v>
      </c>
      <c r="S47" s="36" t="n">
        <f aca="false">IF(R46&lt;=0,0,MIN((R46*(1+Setup!D24/12)),IF(ISNUMBER(Setup!E24),Setup!E24,0)+IF((((D46&lt;=0)*(F46&lt;=0)*(H46&lt;=0)*(J46&lt;=0)*(L46&lt;=0)*(N46&lt;=0)*(P46&lt;=0))*(R46&gt;0)),Setup!E14,0)))</f>
        <v>0</v>
      </c>
      <c r="T47" s="2"/>
      <c r="U47" s="37" t="n">
        <f aca="false">SUM(D47,F47,H47,J47,L47,N47,P47,R47)</f>
        <v>1643.93461989484</v>
      </c>
      <c r="V47" s="36" t="n">
        <f aca="false">SUM(E47,G47,I47,K47,M47,O47,Q47,S47)</f>
        <v>226</v>
      </c>
      <c r="W47" s="36" t="n">
        <f aca="false">IF(D46&gt;0,D46*Setup!D17/12,0)+IF(F46&gt;0,F46*Setup!D18/12,0)+IF(H46&gt;0,H46*Setup!D19/12,0)+IF(J46&gt;0,J46*Setup!D20/12,0)+IF(L46&gt;0,L46*Setup!D21/12,0)+IF(N46&gt;0,N46*Setup!D22/12,0)+IF(P46&gt;0,P46*Setup!D23/12,0)+IF(R46&gt;0,R46*Setup!D24/12,0)</f>
        <v>15.3007295949739</v>
      </c>
      <c r="X47" s="2"/>
      <c r="Y47" s="2"/>
    </row>
    <row r="48" customFormat="false" ht="18" hidden="false" customHeight="true" outlineLevel="0" collapsed="false">
      <c r="A48" s="2"/>
      <c r="B48" s="34"/>
      <c r="C48" s="35" t="n">
        <v>40</v>
      </c>
      <c r="D48" s="36" t="n">
        <f aca="false">MAX(0,(D47*(1+Setup!D17/12))-E48)</f>
        <v>0</v>
      </c>
      <c r="E48" s="36" t="n">
        <f aca="false">IF(D47&lt;=0,0,MIN((D47*(1+Setup!D17/12)),IF(ISNUMBER(Setup!E17),Setup!E17,0)+IF((D47&gt;0),Setup!E14,0)))</f>
        <v>0</v>
      </c>
      <c r="F48" s="36" t="n">
        <f aca="false">MAX(0,(F47*(1+Setup!D18/12))-G48)</f>
        <v>0</v>
      </c>
      <c r="G48" s="36" t="n">
        <f aca="false">IF(F47&lt;=0,0,MIN((F47*(1+Setup!D18/12)),IF(ISNUMBER(Setup!E18),Setup!E18,0)+IF((((D47&lt;=0))*(F47&gt;0)),Setup!E14,0)))</f>
        <v>0</v>
      </c>
      <c r="H48" s="36" t="n">
        <f aca="false">MAX(0,(H47*(1+Setup!D19/12))-I48)</f>
        <v>1431.49708050898</v>
      </c>
      <c r="I48" s="36" t="n">
        <f aca="false">IF(H47&lt;=0,0,MIN((H47*(1+Setup!D19/12)),IF(ISNUMBER(Setup!E19),Setup!E19,0)+IF((((D47&lt;=0)*(F47&lt;=0))*(H47&gt;0)),Setup!E14,0)))</f>
        <v>226</v>
      </c>
      <c r="J48" s="36" t="n">
        <f aca="false">MAX(0,(J47*(1+Setup!D20/12))-K48)</f>
        <v>0</v>
      </c>
      <c r="K48" s="36" t="n">
        <f aca="false">IF(J47&lt;=0,0,MIN((J47*(1+Setup!D20/12)),IF(ISNUMBER(Setup!E20),Setup!E20,0)+IF((((D47&lt;=0)*(F47&lt;=0)*(H47&lt;=0))*(J47&gt;0)),Setup!E14,0)))</f>
        <v>0</v>
      </c>
      <c r="L48" s="36" t="n">
        <f aca="false">MAX(0,(L47*(1+Setup!D21/12))-M48)</f>
        <v>0</v>
      </c>
      <c r="M48" s="36" t="n">
        <f aca="false">IF(L47&lt;=0,0,MIN((L47*(1+Setup!D21/12)),IF(ISNUMBER(Setup!E21),Setup!E21,0)+IF((((D47&lt;=0)*(F47&lt;=0)*(H47&lt;=0)*(J47&lt;=0))*(L47&gt;0)),Setup!E14,0)))</f>
        <v>0</v>
      </c>
      <c r="N48" s="36" t="n">
        <f aca="false">MAX(0,(N47*(1+Setup!D22/12))-O48)</f>
        <v>0</v>
      </c>
      <c r="O48" s="36" t="n">
        <f aca="false">IF(N47&lt;=0,0,MIN((N47*(1+Setup!D22/12)),IF(ISNUMBER(Setup!E22),Setup!E22,0)+IF((((D47&lt;=0)*(F47&lt;=0)*(H47&lt;=0)*(J47&lt;=0)*(L47&lt;=0))*(N47&gt;0)),Setup!E14,0)))</f>
        <v>0</v>
      </c>
      <c r="P48" s="36" t="n">
        <f aca="false">MAX(0,(P47*(1+Setup!D23/12))-Q48)</f>
        <v>0</v>
      </c>
      <c r="Q48" s="36" t="n">
        <f aca="false">IF(P47&lt;=0,0,MIN((P47*(1+Setup!D23/12)),IF(ISNUMBER(Setup!E23),Setup!E23,0)+IF((((D47&lt;=0)*(F47&lt;=0)*(H47&lt;=0)*(J47&lt;=0)*(L47&lt;=0)*(N47&lt;=0))*(P47&gt;0)),Setup!E14,0)))</f>
        <v>0</v>
      </c>
      <c r="R48" s="36" t="n">
        <f aca="false">MAX(0,(R47*(1+Setup!D24/12))-S48)</f>
        <v>0</v>
      </c>
      <c r="S48" s="36" t="n">
        <f aca="false">IF(R47&lt;=0,0,MIN((R47*(1+Setup!D24/12)),IF(ISNUMBER(Setup!E24),Setup!E24,0)+IF((((D47&lt;=0)*(F47&lt;=0)*(H47&lt;=0)*(J47&lt;=0)*(L47&lt;=0)*(N47&lt;=0)*(P47&lt;=0))*(R47&gt;0)),Setup!E14,0)))</f>
        <v>0</v>
      </c>
      <c r="T48" s="2"/>
      <c r="U48" s="37" t="n">
        <f aca="false">SUM(D48,F48,H48,J48,L48,N48,P48,R48)</f>
        <v>1431.49708050898</v>
      </c>
      <c r="V48" s="36" t="n">
        <f aca="false">SUM(E48,G48,I48,K48,M48,O48,Q48,S48)</f>
        <v>226</v>
      </c>
      <c r="W48" s="36" t="n">
        <f aca="false">IF(D47&gt;0,D47*Setup!D17/12,0)+IF(F47&gt;0,F47*Setup!D18/12,0)+IF(H47&gt;0,H47*Setup!D19/12,0)+IF(J47&gt;0,J47*Setup!D20/12,0)+IF(L47&gt;0,L47*Setup!D21/12,0)+IF(N47&gt;0,N47*Setup!D22/12,0)+IF(P47&gt;0,P47*Setup!D23/12,0)+IF(R47&gt;0,R47*Setup!D24/12,0)</f>
        <v>13.5624606141325</v>
      </c>
      <c r="X48" s="2"/>
      <c r="Y48" s="2"/>
    </row>
    <row r="49" customFormat="false" ht="18" hidden="false" customHeight="true" outlineLevel="0" collapsed="false">
      <c r="A49" s="2"/>
      <c r="B49" s="34"/>
      <c r="C49" s="35" t="n">
        <v>41</v>
      </c>
      <c r="D49" s="36" t="n">
        <f aca="false">MAX(0,(D48*(1+Setup!D17/12))-E49)</f>
        <v>0</v>
      </c>
      <c r="E49" s="36" t="n">
        <f aca="false">IF(D48&lt;=0,0,MIN((D48*(1+Setup!D17/12)),IF(ISNUMBER(Setup!E17),Setup!E17,0)+IF((D48&gt;0),Setup!E14,0)))</f>
        <v>0</v>
      </c>
      <c r="F49" s="36" t="n">
        <f aca="false">MAX(0,(F48*(1+Setup!D18/12))-G49)</f>
        <v>0</v>
      </c>
      <c r="G49" s="36" t="n">
        <f aca="false">IF(F48&lt;=0,0,MIN((F48*(1+Setup!D18/12)),IF(ISNUMBER(Setup!E18),Setup!E18,0)+IF((((D48&lt;=0))*(F48&gt;0)),Setup!E14,0)))</f>
        <v>0</v>
      </c>
      <c r="H49" s="36" t="n">
        <f aca="false">MAX(0,(H48*(1+Setup!D19/12))-I49)</f>
        <v>1217.30693142318</v>
      </c>
      <c r="I49" s="36" t="n">
        <f aca="false">IF(H48&lt;=0,0,MIN((H48*(1+Setup!D19/12)),IF(ISNUMBER(Setup!E19),Setup!E19,0)+IF((((D48&lt;=0)*(F48&lt;=0))*(H48&gt;0)),Setup!E14,0)))</f>
        <v>226</v>
      </c>
      <c r="J49" s="36" t="n">
        <f aca="false">MAX(0,(J48*(1+Setup!D20/12))-K49)</f>
        <v>0</v>
      </c>
      <c r="K49" s="36" t="n">
        <f aca="false">IF(J48&lt;=0,0,MIN((J48*(1+Setup!D20/12)),IF(ISNUMBER(Setup!E20),Setup!E20,0)+IF((((D48&lt;=0)*(F48&lt;=0)*(H48&lt;=0))*(J48&gt;0)),Setup!E14,0)))</f>
        <v>0</v>
      </c>
      <c r="L49" s="36" t="n">
        <f aca="false">MAX(0,(L48*(1+Setup!D21/12))-M49)</f>
        <v>0</v>
      </c>
      <c r="M49" s="36" t="n">
        <f aca="false">IF(L48&lt;=0,0,MIN((L48*(1+Setup!D21/12)),IF(ISNUMBER(Setup!E21),Setup!E21,0)+IF((((D48&lt;=0)*(F48&lt;=0)*(H48&lt;=0)*(J48&lt;=0))*(L48&gt;0)),Setup!E14,0)))</f>
        <v>0</v>
      </c>
      <c r="N49" s="36" t="n">
        <f aca="false">MAX(0,(N48*(1+Setup!D22/12))-O49)</f>
        <v>0</v>
      </c>
      <c r="O49" s="36" t="n">
        <f aca="false">IF(N48&lt;=0,0,MIN((N48*(1+Setup!D22/12)),IF(ISNUMBER(Setup!E22),Setup!E22,0)+IF((((D48&lt;=0)*(F48&lt;=0)*(H48&lt;=0)*(J48&lt;=0)*(L48&lt;=0))*(N48&gt;0)),Setup!E14,0)))</f>
        <v>0</v>
      </c>
      <c r="P49" s="36" t="n">
        <f aca="false">MAX(0,(P48*(1+Setup!D23/12))-Q49)</f>
        <v>0</v>
      </c>
      <c r="Q49" s="36" t="n">
        <f aca="false">IF(P48&lt;=0,0,MIN((P48*(1+Setup!D23/12)),IF(ISNUMBER(Setup!E23),Setup!E23,0)+IF((((D48&lt;=0)*(F48&lt;=0)*(H48&lt;=0)*(J48&lt;=0)*(L48&lt;=0)*(N48&lt;=0))*(P48&gt;0)),Setup!E14,0)))</f>
        <v>0</v>
      </c>
      <c r="R49" s="36" t="n">
        <f aca="false">MAX(0,(R48*(1+Setup!D24/12))-S49)</f>
        <v>0</v>
      </c>
      <c r="S49" s="36" t="n">
        <f aca="false">IF(R48&lt;=0,0,MIN((R48*(1+Setup!D24/12)),IF(ISNUMBER(Setup!E24),Setup!E24,0)+IF((((D48&lt;=0)*(F48&lt;=0)*(H48&lt;=0)*(J48&lt;=0)*(L48&lt;=0)*(N48&lt;=0)*(P48&lt;=0))*(R48&gt;0)),Setup!E14,0)))</f>
        <v>0</v>
      </c>
      <c r="T49" s="2"/>
      <c r="U49" s="37" t="n">
        <f aca="false">SUM(D49,F49,H49,J49,L49,N49,P49,R49)</f>
        <v>1217.30693142318</v>
      </c>
      <c r="V49" s="36" t="n">
        <f aca="false">SUM(E49,G49,I49,K49,M49,O49,Q49,S49)</f>
        <v>226</v>
      </c>
      <c r="W49" s="36" t="n">
        <f aca="false">IF(D48&gt;0,D48*Setup!D17/12,0)+IF(F48&gt;0,F48*Setup!D18/12,0)+IF(H48&gt;0,H48*Setup!D19/12,0)+IF(J48&gt;0,J48*Setup!D20/12,0)+IF(L48&gt;0,L48*Setup!D21/12,0)+IF(N48&gt;0,N48*Setup!D22/12,0)+IF(P48&gt;0,P48*Setup!D23/12,0)+IF(R48&gt;0,R48*Setup!D24/12,0)</f>
        <v>11.8098509141991</v>
      </c>
      <c r="X49" s="2"/>
      <c r="Y49" s="2"/>
    </row>
    <row r="50" customFormat="false" ht="18" hidden="false" customHeight="true" outlineLevel="0" collapsed="false">
      <c r="A50" s="2"/>
      <c r="B50" s="34"/>
      <c r="C50" s="35" t="n">
        <v>42</v>
      </c>
      <c r="D50" s="36" t="n">
        <f aca="false">MAX(0,(D49*(1+Setup!D17/12))-E50)</f>
        <v>0</v>
      </c>
      <c r="E50" s="36" t="n">
        <f aca="false">IF(D49&lt;=0,0,MIN((D49*(1+Setup!D17/12)),IF(ISNUMBER(Setup!E17),Setup!E17,0)+IF((D49&gt;0),Setup!E14,0)))</f>
        <v>0</v>
      </c>
      <c r="F50" s="36" t="n">
        <f aca="false">MAX(0,(F49*(1+Setup!D18/12))-G50)</f>
        <v>0</v>
      </c>
      <c r="G50" s="36" t="n">
        <f aca="false">IF(F49&lt;=0,0,MIN((F49*(1+Setup!D18/12)),IF(ISNUMBER(Setup!E18),Setup!E18,0)+IF((((D49&lt;=0))*(F49&gt;0)),Setup!E14,0)))</f>
        <v>0</v>
      </c>
      <c r="H50" s="36" t="n">
        <f aca="false">MAX(0,(H49*(1+Setup!D19/12))-I50)</f>
        <v>1001.34971360742</v>
      </c>
      <c r="I50" s="36" t="n">
        <f aca="false">IF(H49&lt;=0,0,MIN((H49*(1+Setup!D19/12)),IF(ISNUMBER(Setup!E19),Setup!E19,0)+IF((((D49&lt;=0)*(F49&lt;=0))*(H49&gt;0)),Setup!E14,0)))</f>
        <v>226</v>
      </c>
      <c r="J50" s="36" t="n">
        <f aca="false">MAX(0,(J49*(1+Setup!D20/12))-K50)</f>
        <v>0</v>
      </c>
      <c r="K50" s="36" t="n">
        <f aca="false">IF(J49&lt;=0,0,MIN((J49*(1+Setup!D20/12)),IF(ISNUMBER(Setup!E20),Setup!E20,0)+IF((((D49&lt;=0)*(F49&lt;=0)*(H49&lt;=0))*(J49&gt;0)),Setup!E14,0)))</f>
        <v>0</v>
      </c>
      <c r="L50" s="36" t="n">
        <f aca="false">MAX(0,(L49*(1+Setup!D21/12))-M50)</f>
        <v>0</v>
      </c>
      <c r="M50" s="36" t="n">
        <f aca="false">IF(L49&lt;=0,0,MIN((L49*(1+Setup!D21/12)),IF(ISNUMBER(Setup!E21),Setup!E21,0)+IF((((D49&lt;=0)*(F49&lt;=0)*(H49&lt;=0)*(J49&lt;=0))*(L49&gt;0)),Setup!E14,0)))</f>
        <v>0</v>
      </c>
      <c r="N50" s="36" t="n">
        <f aca="false">MAX(0,(N49*(1+Setup!D22/12))-O50)</f>
        <v>0</v>
      </c>
      <c r="O50" s="36" t="n">
        <f aca="false">IF(N49&lt;=0,0,MIN((N49*(1+Setup!D22/12)),IF(ISNUMBER(Setup!E22),Setup!E22,0)+IF((((D49&lt;=0)*(F49&lt;=0)*(H49&lt;=0)*(J49&lt;=0)*(L49&lt;=0))*(N49&gt;0)),Setup!E14,0)))</f>
        <v>0</v>
      </c>
      <c r="P50" s="36" t="n">
        <f aca="false">MAX(0,(P49*(1+Setup!D23/12))-Q50)</f>
        <v>0</v>
      </c>
      <c r="Q50" s="36" t="n">
        <f aca="false">IF(P49&lt;=0,0,MIN((P49*(1+Setup!D23/12)),IF(ISNUMBER(Setup!E23),Setup!E23,0)+IF((((D49&lt;=0)*(F49&lt;=0)*(H49&lt;=0)*(J49&lt;=0)*(L49&lt;=0)*(N49&lt;=0))*(P49&gt;0)),Setup!E14,0)))</f>
        <v>0</v>
      </c>
      <c r="R50" s="36" t="n">
        <f aca="false">MAX(0,(R49*(1+Setup!D24/12))-S50)</f>
        <v>0</v>
      </c>
      <c r="S50" s="36" t="n">
        <f aca="false">IF(R49&lt;=0,0,MIN((R49*(1+Setup!D24/12)),IF(ISNUMBER(Setup!E24),Setup!E24,0)+IF((((D49&lt;=0)*(F49&lt;=0)*(H49&lt;=0)*(J49&lt;=0)*(L49&lt;=0)*(N49&lt;=0)*(P49&lt;=0))*(R49&gt;0)),Setup!E14,0)))</f>
        <v>0</v>
      </c>
      <c r="T50" s="2"/>
      <c r="U50" s="37" t="n">
        <f aca="false">SUM(D50,F50,H50,J50,L50,N50,P50,R50)</f>
        <v>1001.34971360742</v>
      </c>
      <c r="V50" s="36" t="n">
        <f aca="false">SUM(E50,G50,I50,K50,M50,O50,Q50,S50)</f>
        <v>226</v>
      </c>
      <c r="W50" s="36" t="n">
        <f aca="false">IF(D49&gt;0,D49*Setup!D17/12,0)+IF(F49&gt;0,F49*Setup!D18/12,0)+IF(H49&gt;0,H49*Setup!D19/12,0)+IF(J49&gt;0,J49*Setup!D20/12,0)+IF(L49&gt;0,L49*Setup!D21/12,0)+IF(N49&gt;0,N49*Setup!D22/12,0)+IF(P49&gt;0,P49*Setup!D23/12,0)+IF(R49&gt;0,R49*Setup!D24/12,0)</f>
        <v>10.0427821842412</v>
      </c>
      <c r="X50" s="2"/>
      <c r="Y50" s="2"/>
    </row>
    <row r="51" customFormat="false" ht="18" hidden="false" customHeight="true" outlineLevel="0" collapsed="false">
      <c r="A51" s="2"/>
      <c r="B51" s="34"/>
      <c r="C51" s="35" t="n">
        <v>43</v>
      </c>
      <c r="D51" s="36" t="n">
        <f aca="false">MAX(0,(D50*(1+Setup!D17/12))-E51)</f>
        <v>0</v>
      </c>
      <c r="E51" s="36" t="n">
        <f aca="false">IF(D50&lt;=0,0,MIN((D50*(1+Setup!D17/12)),IF(ISNUMBER(Setup!E17),Setup!E17,0)+IF((D50&gt;0),Setup!E14,0)))</f>
        <v>0</v>
      </c>
      <c r="F51" s="36" t="n">
        <f aca="false">MAX(0,(F50*(1+Setup!D18/12))-G51)</f>
        <v>0</v>
      </c>
      <c r="G51" s="36" t="n">
        <f aca="false">IF(F50&lt;=0,0,MIN((F50*(1+Setup!D18/12)),IF(ISNUMBER(Setup!E18),Setup!E18,0)+IF((((D50&lt;=0))*(F50&gt;0)),Setup!E14,0)))</f>
        <v>0</v>
      </c>
      <c r="H51" s="36" t="n">
        <f aca="false">MAX(0,(H50*(1+Setup!D19/12))-I51)</f>
        <v>783.610848744679</v>
      </c>
      <c r="I51" s="36" t="n">
        <f aca="false">IF(H50&lt;=0,0,MIN((H50*(1+Setup!D19/12)),IF(ISNUMBER(Setup!E19),Setup!E19,0)+IF((((D50&lt;=0)*(F50&lt;=0))*(H50&gt;0)),Setup!E14,0)))</f>
        <v>226</v>
      </c>
      <c r="J51" s="36" t="n">
        <f aca="false">MAX(0,(J50*(1+Setup!D20/12))-K51)</f>
        <v>0</v>
      </c>
      <c r="K51" s="36" t="n">
        <f aca="false">IF(J50&lt;=0,0,MIN((J50*(1+Setup!D20/12)),IF(ISNUMBER(Setup!E20),Setup!E20,0)+IF((((D50&lt;=0)*(F50&lt;=0)*(H50&lt;=0))*(J50&gt;0)),Setup!E14,0)))</f>
        <v>0</v>
      </c>
      <c r="L51" s="36" t="n">
        <f aca="false">MAX(0,(L50*(1+Setup!D21/12))-M51)</f>
        <v>0</v>
      </c>
      <c r="M51" s="36" t="n">
        <f aca="false">IF(L50&lt;=0,0,MIN((L50*(1+Setup!D21/12)),IF(ISNUMBER(Setup!E21),Setup!E21,0)+IF((((D50&lt;=0)*(F50&lt;=0)*(H50&lt;=0)*(J50&lt;=0))*(L50&gt;0)),Setup!E14,0)))</f>
        <v>0</v>
      </c>
      <c r="N51" s="36" t="n">
        <f aca="false">MAX(0,(N50*(1+Setup!D22/12))-O51)</f>
        <v>0</v>
      </c>
      <c r="O51" s="36" t="n">
        <f aca="false">IF(N50&lt;=0,0,MIN((N50*(1+Setup!D22/12)),IF(ISNUMBER(Setup!E22),Setup!E22,0)+IF((((D50&lt;=0)*(F50&lt;=0)*(H50&lt;=0)*(J50&lt;=0)*(L50&lt;=0))*(N50&gt;0)),Setup!E14,0)))</f>
        <v>0</v>
      </c>
      <c r="P51" s="36" t="n">
        <f aca="false">MAX(0,(P50*(1+Setup!D23/12))-Q51)</f>
        <v>0</v>
      </c>
      <c r="Q51" s="36" t="n">
        <f aca="false">IF(P50&lt;=0,0,MIN((P50*(1+Setup!D23/12)),IF(ISNUMBER(Setup!E23),Setup!E23,0)+IF((((D50&lt;=0)*(F50&lt;=0)*(H50&lt;=0)*(J50&lt;=0)*(L50&lt;=0)*(N50&lt;=0))*(P50&gt;0)),Setup!E14,0)))</f>
        <v>0</v>
      </c>
      <c r="R51" s="36" t="n">
        <f aca="false">MAX(0,(R50*(1+Setup!D24/12))-S51)</f>
        <v>0</v>
      </c>
      <c r="S51" s="36" t="n">
        <f aca="false">IF(R50&lt;=0,0,MIN((R50*(1+Setup!D24/12)),IF(ISNUMBER(Setup!E24),Setup!E24,0)+IF((((D50&lt;=0)*(F50&lt;=0)*(H50&lt;=0)*(J50&lt;=0)*(L50&lt;=0)*(N50&lt;=0)*(P50&lt;=0))*(R50&gt;0)),Setup!E14,0)))</f>
        <v>0</v>
      </c>
      <c r="T51" s="2"/>
      <c r="U51" s="37" t="n">
        <f aca="false">SUM(D51,F51,H51,J51,L51,N51,P51,R51)</f>
        <v>783.610848744679</v>
      </c>
      <c r="V51" s="36" t="n">
        <f aca="false">SUM(E51,G51,I51,K51,M51,O51,Q51,S51)</f>
        <v>226</v>
      </c>
      <c r="W51" s="36" t="n">
        <f aca="false">IF(D50&gt;0,D50*Setup!D17/12,0)+IF(F50&gt;0,F50*Setup!D18/12,0)+IF(H50&gt;0,H50*Setup!D19/12,0)+IF(J50&gt;0,J50*Setup!D20/12,0)+IF(L50&gt;0,L50*Setup!D21/12,0)+IF(N50&gt;0,N50*Setup!D22/12,0)+IF(P50&gt;0,P50*Setup!D23/12,0)+IF(R50&gt;0,R50*Setup!D24/12,0)</f>
        <v>8.2611351372612</v>
      </c>
      <c r="X51" s="2"/>
      <c r="Y51" s="2"/>
    </row>
    <row r="52" customFormat="false" ht="18" hidden="false" customHeight="true" outlineLevel="0" collapsed="false">
      <c r="A52" s="2"/>
      <c r="B52" s="34"/>
      <c r="C52" s="35" t="n">
        <v>44</v>
      </c>
      <c r="D52" s="36" t="n">
        <f aca="false">MAX(0,(D51*(1+Setup!D17/12))-E52)</f>
        <v>0</v>
      </c>
      <c r="E52" s="36" t="n">
        <f aca="false">IF(D51&lt;=0,0,MIN((D51*(1+Setup!D17/12)),IF(ISNUMBER(Setup!E17),Setup!E17,0)+IF((D51&gt;0),Setup!E14,0)))</f>
        <v>0</v>
      </c>
      <c r="F52" s="36" t="n">
        <f aca="false">MAX(0,(F51*(1+Setup!D18/12))-G52)</f>
        <v>0</v>
      </c>
      <c r="G52" s="36" t="n">
        <f aca="false">IF(F51&lt;=0,0,MIN((F51*(1+Setup!D18/12)),IF(ISNUMBER(Setup!E18),Setup!E18,0)+IF((((D51&lt;=0))*(F51&gt;0)),Setup!E14,0)))</f>
        <v>0</v>
      </c>
      <c r="H52" s="36" t="n">
        <f aca="false">MAX(0,(H51*(1+Setup!D19/12))-I52)</f>
        <v>564.075638246823</v>
      </c>
      <c r="I52" s="36" t="n">
        <f aca="false">IF(H51&lt;=0,0,MIN((H51*(1+Setup!D19/12)),IF(ISNUMBER(Setup!E19),Setup!E19,0)+IF((((D51&lt;=0)*(F51&lt;=0))*(H51&gt;0)),Setup!E14,0)))</f>
        <v>226</v>
      </c>
      <c r="J52" s="36" t="n">
        <f aca="false">MAX(0,(J51*(1+Setup!D20/12))-K52)</f>
        <v>0</v>
      </c>
      <c r="K52" s="36" t="n">
        <f aca="false">IF(J51&lt;=0,0,MIN((J51*(1+Setup!D20/12)),IF(ISNUMBER(Setup!E20),Setup!E20,0)+IF((((D51&lt;=0)*(F51&lt;=0)*(H51&lt;=0))*(J51&gt;0)),Setup!E14,0)))</f>
        <v>0</v>
      </c>
      <c r="L52" s="36" t="n">
        <f aca="false">MAX(0,(L51*(1+Setup!D21/12))-M52)</f>
        <v>0</v>
      </c>
      <c r="M52" s="36" t="n">
        <f aca="false">IF(L51&lt;=0,0,MIN((L51*(1+Setup!D21/12)),IF(ISNUMBER(Setup!E21),Setup!E21,0)+IF((((D51&lt;=0)*(F51&lt;=0)*(H51&lt;=0)*(J51&lt;=0))*(L51&gt;0)),Setup!E14,0)))</f>
        <v>0</v>
      </c>
      <c r="N52" s="36" t="n">
        <f aca="false">MAX(0,(N51*(1+Setup!D22/12))-O52)</f>
        <v>0</v>
      </c>
      <c r="O52" s="36" t="n">
        <f aca="false">IF(N51&lt;=0,0,MIN((N51*(1+Setup!D22/12)),IF(ISNUMBER(Setup!E22),Setup!E22,0)+IF((((D51&lt;=0)*(F51&lt;=0)*(H51&lt;=0)*(J51&lt;=0)*(L51&lt;=0))*(N51&gt;0)),Setup!E14,0)))</f>
        <v>0</v>
      </c>
      <c r="P52" s="36" t="n">
        <f aca="false">MAX(0,(P51*(1+Setup!D23/12))-Q52)</f>
        <v>0</v>
      </c>
      <c r="Q52" s="36" t="n">
        <f aca="false">IF(P51&lt;=0,0,MIN((P51*(1+Setup!D23/12)),IF(ISNUMBER(Setup!E23),Setup!E23,0)+IF((((D51&lt;=0)*(F51&lt;=0)*(H51&lt;=0)*(J51&lt;=0)*(L51&lt;=0)*(N51&lt;=0))*(P51&gt;0)),Setup!E14,0)))</f>
        <v>0</v>
      </c>
      <c r="R52" s="36" t="n">
        <f aca="false">MAX(0,(R51*(1+Setup!D24/12))-S52)</f>
        <v>0</v>
      </c>
      <c r="S52" s="36" t="n">
        <f aca="false">IF(R51&lt;=0,0,MIN((R51*(1+Setup!D24/12)),IF(ISNUMBER(Setup!E24),Setup!E24,0)+IF((((D51&lt;=0)*(F51&lt;=0)*(H51&lt;=0)*(J51&lt;=0)*(L51&lt;=0)*(N51&lt;=0)*(P51&lt;=0))*(R51&gt;0)),Setup!E14,0)))</f>
        <v>0</v>
      </c>
      <c r="T52" s="2"/>
      <c r="U52" s="37" t="n">
        <f aca="false">SUM(D52,F52,H52,J52,L52,N52,P52,R52)</f>
        <v>564.075638246823</v>
      </c>
      <c r="V52" s="36" t="n">
        <f aca="false">SUM(E52,G52,I52,K52,M52,O52,Q52,S52)</f>
        <v>226</v>
      </c>
      <c r="W52" s="36" t="n">
        <f aca="false">IF(D51&gt;0,D51*Setup!D17/12,0)+IF(F51&gt;0,F51*Setup!D18/12,0)+IF(H51&gt;0,H51*Setup!D19/12,0)+IF(J51&gt;0,J51*Setup!D20/12,0)+IF(L51&gt;0,L51*Setup!D21/12,0)+IF(N51&gt;0,N51*Setup!D22/12,0)+IF(P51&gt;0,P51*Setup!D23/12,0)+IF(R51&gt;0,R51*Setup!D24/12,0)</f>
        <v>6.4647895021436</v>
      </c>
      <c r="X52" s="2"/>
      <c r="Y52" s="2"/>
    </row>
    <row r="53" customFormat="false" ht="18" hidden="false" customHeight="true" outlineLevel="0" collapsed="false">
      <c r="A53" s="2"/>
      <c r="B53" s="34"/>
      <c r="C53" s="35" t="n">
        <v>45</v>
      </c>
      <c r="D53" s="36" t="n">
        <f aca="false">MAX(0,(D52*(1+Setup!D17/12))-E53)</f>
        <v>0</v>
      </c>
      <c r="E53" s="36" t="n">
        <f aca="false">IF(D52&lt;=0,0,MIN((D52*(1+Setup!D17/12)),IF(ISNUMBER(Setup!E17),Setup!E17,0)+IF((D52&gt;0),Setup!E14,0)))</f>
        <v>0</v>
      </c>
      <c r="F53" s="36" t="n">
        <f aca="false">MAX(0,(F52*(1+Setup!D18/12))-G53)</f>
        <v>0</v>
      </c>
      <c r="G53" s="36" t="n">
        <f aca="false">IF(F52&lt;=0,0,MIN((F52*(1+Setup!D18/12)),IF(ISNUMBER(Setup!E18),Setup!E18,0)+IF((((D52&lt;=0))*(F52&gt;0)),Setup!E14,0)))</f>
        <v>0</v>
      </c>
      <c r="H53" s="36" t="n">
        <f aca="false">MAX(0,(H52*(1+Setup!D19/12))-I53)</f>
        <v>342.729262262359</v>
      </c>
      <c r="I53" s="36" t="n">
        <f aca="false">IF(H52&lt;=0,0,MIN((H52*(1+Setup!D19/12)),IF(ISNUMBER(Setup!E19),Setup!E19,0)+IF((((D52&lt;=0)*(F52&lt;=0))*(H52&gt;0)),Setup!E14,0)))</f>
        <v>226</v>
      </c>
      <c r="J53" s="36" t="n">
        <f aca="false">MAX(0,(J52*(1+Setup!D20/12))-K53)</f>
        <v>0</v>
      </c>
      <c r="K53" s="36" t="n">
        <f aca="false">IF(J52&lt;=0,0,MIN((J52*(1+Setup!D20/12)),IF(ISNUMBER(Setup!E20),Setup!E20,0)+IF((((D52&lt;=0)*(F52&lt;=0)*(H52&lt;=0))*(J52&gt;0)),Setup!E14,0)))</f>
        <v>0</v>
      </c>
      <c r="L53" s="36" t="n">
        <f aca="false">MAX(0,(L52*(1+Setup!D21/12))-M53)</f>
        <v>0</v>
      </c>
      <c r="M53" s="36" t="n">
        <f aca="false">IF(L52&lt;=0,0,MIN((L52*(1+Setup!D21/12)),IF(ISNUMBER(Setup!E21),Setup!E21,0)+IF((((D52&lt;=0)*(F52&lt;=0)*(H52&lt;=0)*(J52&lt;=0))*(L52&gt;0)),Setup!E14,0)))</f>
        <v>0</v>
      </c>
      <c r="N53" s="36" t="n">
        <f aca="false">MAX(0,(N52*(1+Setup!D22/12))-O53)</f>
        <v>0</v>
      </c>
      <c r="O53" s="36" t="n">
        <f aca="false">IF(N52&lt;=0,0,MIN((N52*(1+Setup!D22/12)),IF(ISNUMBER(Setup!E22),Setup!E22,0)+IF((((D52&lt;=0)*(F52&lt;=0)*(H52&lt;=0)*(J52&lt;=0)*(L52&lt;=0))*(N52&gt;0)),Setup!E14,0)))</f>
        <v>0</v>
      </c>
      <c r="P53" s="36" t="n">
        <f aca="false">MAX(0,(P52*(1+Setup!D23/12))-Q53)</f>
        <v>0</v>
      </c>
      <c r="Q53" s="36" t="n">
        <f aca="false">IF(P52&lt;=0,0,MIN((P52*(1+Setup!D23/12)),IF(ISNUMBER(Setup!E23),Setup!E23,0)+IF((((D52&lt;=0)*(F52&lt;=0)*(H52&lt;=0)*(J52&lt;=0)*(L52&lt;=0)*(N52&lt;=0))*(P52&gt;0)),Setup!E14,0)))</f>
        <v>0</v>
      </c>
      <c r="R53" s="36" t="n">
        <f aca="false">MAX(0,(R52*(1+Setup!D24/12))-S53)</f>
        <v>0</v>
      </c>
      <c r="S53" s="36" t="n">
        <f aca="false">IF(R52&lt;=0,0,MIN((R52*(1+Setup!D24/12)),IF(ISNUMBER(Setup!E24),Setup!E24,0)+IF((((D52&lt;=0)*(F52&lt;=0)*(H52&lt;=0)*(J52&lt;=0)*(L52&lt;=0)*(N52&lt;=0)*(P52&lt;=0))*(R52&gt;0)),Setup!E14,0)))</f>
        <v>0</v>
      </c>
      <c r="T53" s="2"/>
      <c r="U53" s="37" t="n">
        <f aca="false">SUM(D53,F53,H53,J53,L53,N53,P53,R53)</f>
        <v>342.729262262359</v>
      </c>
      <c r="V53" s="36" t="n">
        <f aca="false">SUM(E53,G53,I53,K53,M53,O53,Q53,S53)</f>
        <v>226</v>
      </c>
      <c r="W53" s="36" t="n">
        <f aca="false">IF(D52&gt;0,D52*Setup!D17/12,0)+IF(F52&gt;0,F52*Setup!D18/12,0)+IF(H52&gt;0,H52*Setup!D19/12,0)+IF(J52&gt;0,J52*Setup!D20/12,0)+IF(L52&gt;0,L52*Setup!D21/12,0)+IF(N52&gt;0,N52*Setup!D22/12,0)+IF(P52&gt;0,P52*Setup!D23/12,0)+IF(R52&gt;0,R52*Setup!D24/12,0)</f>
        <v>4.65362401553629</v>
      </c>
      <c r="X53" s="2"/>
      <c r="Y53" s="2"/>
    </row>
    <row r="54" customFormat="false" ht="18" hidden="false" customHeight="true" outlineLevel="0" collapsed="false">
      <c r="A54" s="2"/>
      <c r="B54" s="34"/>
      <c r="C54" s="35" t="n">
        <v>46</v>
      </c>
      <c r="D54" s="36" t="n">
        <f aca="false">MAX(0,(D53*(1+Setup!D17/12))-E54)</f>
        <v>0</v>
      </c>
      <c r="E54" s="36" t="n">
        <f aca="false">IF(D53&lt;=0,0,MIN((D53*(1+Setup!D17/12)),IF(ISNUMBER(Setup!E17),Setup!E17,0)+IF((D53&gt;0),Setup!E14,0)))</f>
        <v>0</v>
      </c>
      <c r="F54" s="36" t="n">
        <f aca="false">MAX(0,(F53*(1+Setup!D18/12))-G54)</f>
        <v>0</v>
      </c>
      <c r="G54" s="36" t="n">
        <f aca="false">IF(F53&lt;=0,0,MIN((F53*(1+Setup!D18/12)),IF(ISNUMBER(Setup!E18),Setup!E18,0)+IF((((D53&lt;=0))*(F53&gt;0)),Setup!E14,0)))</f>
        <v>0</v>
      </c>
      <c r="H54" s="36" t="n">
        <f aca="false">MAX(0,(H53*(1+Setup!D19/12))-I54)</f>
        <v>119.556778676023</v>
      </c>
      <c r="I54" s="36" t="n">
        <f aca="false">IF(H53&lt;=0,0,MIN((H53*(1+Setup!D19/12)),IF(ISNUMBER(Setup!E19),Setup!E19,0)+IF((((D53&lt;=0)*(F53&lt;=0))*(H53&gt;0)),Setup!E14,0)))</f>
        <v>226</v>
      </c>
      <c r="J54" s="36" t="n">
        <f aca="false">MAX(0,(J53*(1+Setup!D20/12))-K54)</f>
        <v>0</v>
      </c>
      <c r="K54" s="36" t="n">
        <f aca="false">IF(J53&lt;=0,0,MIN((J53*(1+Setup!D20/12)),IF(ISNUMBER(Setup!E20),Setup!E20,0)+IF((((D53&lt;=0)*(F53&lt;=0)*(H53&lt;=0))*(J53&gt;0)),Setup!E14,0)))</f>
        <v>0</v>
      </c>
      <c r="L54" s="36" t="n">
        <f aca="false">MAX(0,(L53*(1+Setup!D21/12))-M54)</f>
        <v>0</v>
      </c>
      <c r="M54" s="36" t="n">
        <f aca="false">IF(L53&lt;=0,0,MIN((L53*(1+Setup!D21/12)),IF(ISNUMBER(Setup!E21),Setup!E21,0)+IF((((D53&lt;=0)*(F53&lt;=0)*(H53&lt;=0)*(J53&lt;=0))*(L53&gt;0)),Setup!E14,0)))</f>
        <v>0</v>
      </c>
      <c r="N54" s="36" t="n">
        <f aca="false">MAX(0,(N53*(1+Setup!D22/12))-O54)</f>
        <v>0</v>
      </c>
      <c r="O54" s="36" t="n">
        <f aca="false">IF(N53&lt;=0,0,MIN((N53*(1+Setup!D22/12)),IF(ISNUMBER(Setup!E22),Setup!E22,0)+IF((((D53&lt;=0)*(F53&lt;=0)*(H53&lt;=0)*(J53&lt;=0)*(L53&lt;=0))*(N53&gt;0)),Setup!E14,0)))</f>
        <v>0</v>
      </c>
      <c r="P54" s="36" t="n">
        <f aca="false">MAX(0,(P53*(1+Setup!D23/12))-Q54)</f>
        <v>0</v>
      </c>
      <c r="Q54" s="36" t="n">
        <f aca="false">IF(P53&lt;=0,0,MIN((P53*(1+Setup!D23/12)),IF(ISNUMBER(Setup!E23),Setup!E23,0)+IF((((D53&lt;=0)*(F53&lt;=0)*(H53&lt;=0)*(J53&lt;=0)*(L53&lt;=0)*(N53&lt;=0))*(P53&gt;0)),Setup!E14,0)))</f>
        <v>0</v>
      </c>
      <c r="R54" s="36" t="n">
        <f aca="false">MAX(0,(R53*(1+Setup!D24/12))-S54)</f>
        <v>0</v>
      </c>
      <c r="S54" s="36" t="n">
        <f aca="false">IF(R53&lt;=0,0,MIN((R53*(1+Setup!D24/12)),IF(ISNUMBER(Setup!E24),Setup!E24,0)+IF((((D53&lt;=0)*(F53&lt;=0)*(H53&lt;=0)*(J53&lt;=0)*(L53&lt;=0)*(N53&lt;=0)*(P53&lt;=0))*(R53&gt;0)),Setup!E14,0)))</f>
        <v>0</v>
      </c>
      <c r="T54" s="2"/>
      <c r="U54" s="37" t="n">
        <f aca="false">SUM(D54,F54,H54,J54,L54,N54,P54,R54)</f>
        <v>119.556778676023</v>
      </c>
      <c r="V54" s="36" t="n">
        <f aca="false">SUM(E54,G54,I54,K54,M54,O54,Q54,S54)</f>
        <v>226</v>
      </c>
      <c r="W54" s="36" t="n">
        <f aca="false">IF(D53&gt;0,D53*Setup!D17/12,0)+IF(F53&gt;0,F53*Setup!D18/12,0)+IF(H53&gt;0,H53*Setup!D19/12,0)+IF(J53&gt;0,J53*Setup!D20/12,0)+IF(L53&gt;0,L53*Setup!D21/12,0)+IF(N53&gt;0,N53*Setup!D22/12,0)+IF(P53&gt;0,P53*Setup!D23/12,0)+IF(R53&gt;0,R53*Setup!D24/12,0)</f>
        <v>2.82751641366446</v>
      </c>
      <c r="X54" s="2"/>
      <c r="Y54" s="2"/>
    </row>
    <row r="55" customFormat="false" ht="18" hidden="false" customHeight="true" outlineLevel="0" collapsed="false">
      <c r="A55" s="2"/>
      <c r="B55" s="34"/>
      <c r="C55" s="35" t="n">
        <v>47</v>
      </c>
      <c r="D55" s="36" t="n">
        <f aca="false">MAX(0,(D54*(1+Setup!D17/12))-E55)</f>
        <v>0</v>
      </c>
      <c r="E55" s="36" t="n">
        <f aca="false">IF(D54&lt;=0,0,MIN((D54*(1+Setup!D17/12)),IF(ISNUMBER(Setup!E17),Setup!E17,0)+IF((D54&gt;0),Setup!E14,0)))</f>
        <v>0</v>
      </c>
      <c r="F55" s="36" t="n">
        <f aca="false">MAX(0,(F54*(1+Setup!D18/12))-G55)</f>
        <v>0</v>
      </c>
      <c r="G55" s="36" t="n">
        <f aca="false">IF(F54&lt;=0,0,MIN((F54*(1+Setup!D18/12)),IF(ISNUMBER(Setup!E18),Setup!E18,0)+IF((((D54&lt;=0))*(F54&gt;0)),Setup!E14,0)))</f>
        <v>0</v>
      </c>
      <c r="H55" s="36" t="n">
        <f aca="false">MAX(0,(H54*(1+Setup!D19/12))-I55)</f>
        <v>0</v>
      </c>
      <c r="I55" s="36" t="n">
        <f aca="false">IF(H54&lt;=0,0,MIN((H54*(1+Setup!D19/12)),IF(ISNUMBER(Setup!E19),Setup!E19,0)+IF((((D54&lt;=0)*(F54&lt;=0))*(H54&gt;0)),Setup!E14,0)))</f>
        <v>120.543122100101</v>
      </c>
      <c r="J55" s="36" t="n">
        <f aca="false">MAX(0,(J54*(1+Setup!D20/12))-K55)</f>
        <v>0</v>
      </c>
      <c r="K55" s="36" t="n">
        <f aca="false">IF(J54&lt;=0,0,MIN((J54*(1+Setup!D20/12)),IF(ISNUMBER(Setup!E20),Setup!E20,0)+IF((((D54&lt;=0)*(F54&lt;=0)*(H54&lt;=0))*(J54&gt;0)),Setup!E14,0)))</f>
        <v>0</v>
      </c>
      <c r="L55" s="36" t="n">
        <f aca="false">MAX(0,(L54*(1+Setup!D21/12))-M55)</f>
        <v>0</v>
      </c>
      <c r="M55" s="36" t="n">
        <f aca="false">IF(L54&lt;=0,0,MIN((L54*(1+Setup!D21/12)),IF(ISNUMBER(Setup!E21),Setup!E21,0)+IF((((D54&lt;=0)*(F54&lt;=0)*(H54&lt;=0)*(J54&lt;=0))*(L54&gt;0)),Setup!E14,0)))</f>
        <v>0</v>
      </c>
      <c r="N55" s="36" t="n">
        <f aca="false">MAX(0,(N54*(1+Setup!D22/12))-O55)</f>
        <v>0</v>
      </c>
      <c r="O55" s="36" t="n">
        <f aca="false">IF(N54&lt;=0,0,MIN((N54*(1+Setup!D22/12)),IF(ISNUMBER(Setup!E22),Setup!E22,0)+IF((((D54&lt;=0)*(F54&lt;=0)*(H54&lt;=0)*(J54&lt;=0)*(L54&lt;=0))*(N54&gt;0)),Setup!E14,0)))</f>
        <v>0</v>
      </c>
      <c r="P55" s="36" t="n">
        <f aca="false">MAX(0,(P54*(1+Setup!D23/12))-Q55)</f>
        <v>0</v>
      </c>
      <c r="Q55" s="36" t="n">
        <f aca="false">IF(P54&lt;=0,0,MIN((P54*(1+Setup!D23/12)),IF(ISNUMBER(Setup!E23),Setup!E23,0)+IF((((D54&lt;=0)*(F54&lt;=0)*(H54&lt;=0)*(J54&lt;=0)*(L54&lt;=0)*(N54&lt;=0))*(P54&gt;0)),Setup!E14,0)))</f>
        <v>0</v>
      </c>
      <c r="R55" s="36" t="n">
        <f aca="false">MAX(0,(R54*(1+Setup!D24/12))-S55)</f>
        <v>0</v>
      </c>
      <c r="S55" s="36" t="n">
        <f aca="false">IF(R54&lt;=0,0,MIN((R54*(1+Setup!D24/12)),IF(ISNUMBER(Setup!E24),Setup!E24,0)+IF((((D54&lt;=0)*(F54&lt;=0)*(H54&lt;=0)*(J54&lt;=0)*(L54&lt;=0)*(N54&lt;=0)*(P54&lt;=0))*(R54&gt;0)),Setup!E14,0)))</f>
        <v>0</v>
      </c>
      <c r="T55" s="2"/>
      <c r="U55" s="37" t="n">
        <f aca="false">SUM(D55,F55,H55,J55,L55,N55,P55,R55)</f>
        <v>0</v>
      </c>
      <c r="V55" s="36" t="n">
        <f aca="false">SUM(E55,G55,I55,K55,M55,O55,Q55,S55)</f>
        <v>120.543122100101</v>
      </c>
      <c r="W55" s="36" t="n">
        <f aca="false">IF(D54&gt;0,D54*Setup!D17/12,0)+IF(F54&gt;0,F54*Setup!D18/12,0)+IF(H54&gt;0,H54*Setup!D19/12,0)+IF(J54&gt;0,J54*Setup!D20/12,0)+IF(L54&gt;0,L54*Setup!D21/12,0)+IF(N54&gt;0,N54*Setup!D22/12,0)+IF(P54&gt;0,P54*Setup!D23/12,0)+IF(R54&gt;0,R54*Setup!D24/12,0)</f>
        <v>0.986343424077193</v>
      </c>
      <c r="X55" s="2"/>
      <c r="Y55" s="2"/>
    </row>
    <row r="56" customFormat="false" ht="18" hidden="false" customHeight="true" outlineLevel="0" collapsed="false">
      <c r="A56" s="2"/>
      <c r="B56" s="34"/>
      <c r="C56" s="35" t="n">
        <v>48</v>
      </c>
      <c r="D56" s="36" t="n">
        <f aca="false">MAX(0,(D55*(1+Setup!D17/12))-E56)</f>
        <v>0</v>
      </c>
      <c r="E56" s="36" t="n">
        <f aca="false">IF(D55&lt;=0,0,MIN((D55*(1+Setup!D17/12)),IF(ISNUMBER(Setup!E17),Setup!E17,0)+IF((D55&gt;0),Setup!E14,0)))</f>
        <v>0</v>
      </c>
      <c r="F56" s="36" t="n">
        <f aca="false">MAX(0,(F55*(1+Setup!D18/12))-G56)</f>
        <v>0</v>
      </c>
      <c r="G56" s="36" t="n">
        <f aca="false">IF(F55&lt;=0,0,MIN((F55*(1+Setup!D18/12)),IF(ISNUMBER(Setup!E18),Setup!E18,0)+IF((((D55&lt;=0))*(F55&gt;0)),Setup!E14,0)))</f>
        <v>0</v>
      </c>
      <c r="H56" s="36" t="n">
        <f aca="false">MAX(0,(H55*(1+Setup!D19/12))-I56)</f>
        <v>0</v>
      </c>
      <c r="I56" s="36" t="n">
        <f aca="false">IF(H55&lt;=0,0,MIN((H55*(1+Setup!D19/12)),IF(ISNUMBER(Setup!E19),Setup!E19,0)+IF((((D55&lt;=0)*(F55&lt;=0))*(H55&gt;0)),Setup!E14,0)))</f>
        <v>0</v>
      </c>
      <c r="J56" s="36" t="n">
        <f aca="false">MAX(0,(J55*(1+Setup!D20/12))-K56)</f>
        <v>0</v>
      </c>
      <c r="K56" s="36" t="n">
        <f aca="false">IF(J55&lt;=0,0,MIN((J55*(1+Setup!D20/12)),IF(ISNUMBER(Setup!E20),Setup!E20,0)+IF((((D55&lt;=0)*(F55&lt;=0)*(H55&lt;=0))*(J55&gt;0)),Setup!E14,0)))</f>
        <v>0</v>
      </c>
      <c r="L56" s="36" t="n">
        <f aca="false">MAX(0,(L55*(1+Setup!D21/12))-M56)</f>
        <v>0</v>
      </c>
      <c r="M56" s="36" t="n">
        <f aca="false">IF(L55&lt;=0,0,MIN((L55*(1+Setup!D21/12)),IF(ISNUMBER(Setup!E21),Setup!E21,0)+IF((((D55&lt;=0)*(F55&lt;=0)*(H55&lt;=0)*(J55&lt;=0))*(L55&gt;0)),Setup!E14,0)))</f>
        <v>0</v>
      </c>
      <c r="N56" s="36" t="n">
        <f aca="false">MAX(0,(N55*(1+Setup!D22/12))-O56)</f>
        <v>0</v>
      </c>
      <c r="O56" s="36" t="n">
        <f aca="false">IF(N55&lt;=0,0,MIN((N55*(1+Setup!D22/12)),IF(ISNUMBER(Setup!E22),Setup!E22,0)+IF((((D55&lt;=0)*(F55&lt;=0)*(H55&lt;=0)*(J55&lt;=0)*(L55&lt;=0))*(N55&gt;0)),Setup!E14,0)))</f>
        <v>0</v>
      </c>
      <c r="P56" s="36" t="n">
        <f aca="false">MAX(0,(P55*(1+Setup!D23/12))-Q56)</f>
        <v>0</v>
      </c>
      <c r="Q56" s="36" t="n">
        <f aca="false">IF(P55&lt;=0,0,MIN((P55*(1+Setup!D23/12)),IF(ISNUMBER(Setup!E23),Setup!E23,0)+IF((((D55&lt;=0)*(F55&lt;=0)*(H55&lt;=0)*(J55&lt;=0)*(L55&lt;=0)*(N55&lt;=0))*(P55&gt;0)),Setup!E14,0)))</f>
        <v>0</v>
      </c>
      <c r="R56" s="36" t="n">
        <f aca="false">MAX(0,(R55*(1+Setup!D24/12))-S56)</f>
        <v>0</v>
      </c>
      <c r="S56" s="36" t="n">
        <f aca="false">IF(R55&lt;=0,0,MIN((R55*(1+Setup!D24/12)),IF(ISNUMBER(Setup!E24),Setup!E24,0)+IF((((D55&lt;=0)*(F55&lt;=0)*(H55&lt;=0)*(J55&lt;=0)*(L55&lt;=0)*(N55&lt;=0)*(P55&lt;=0))*(R55&gt;0)),Setup!E14,0)))</f>
        <v>0</v>
      </c>
      <c r="T56" s="2"/>
      <c r="U56" s="37" t="n">
        <f aca="false">SUM(D56,F56,H56,J56,L56,N56,P56,R56)</f>
        <v>0</v>
      </c>
      <c r="V56" s="36" t="n">
        <f aca="false">SUM(E56,G56,I56,K56,M56,O56,Q56,S56)</f>
        <v>0</v>
      </c>
      <c r="W56" s="36" t="n">
        <f aca="false">IF(D55&gt;0,D55*Setup!D17/12,0)+IF(F55&gt;0,F55*Setup!D18/12,0)+IF(H55&gt;0,H55*Setup!D19/12,0)+IF(J55&gt;0,J55*Setup!D20/12,0)+IF(L55&gt;0,L55*Setup!D21/12,0)+IF(N55&gt;0,N55*Setup!D22/12,0)+IF(P55&gt;0,P55*Setup!D23/12,0)+IF(R55&gt;0,R55*Setup!D24/12,0)</f>
        <v>0</v>
      </c>
      <c r="X56" s="2"/>
      <c r="Y56" s="2"/>
    </row>
    <row r="57" customFormat="false" ht="18" hidden="false" customHeight="true" outlineLevel="0" collapsed="false">
      <c r="A57" s="2"/>
      <c r="B57" s="34"/>
      <c r="C57" s="35" t="n">
        <v>49</v>
      </c>
      <c r="D57" s="36" t="n">
        <f aca="false">MAX(0,(D56*(1+Setup!D17/12))-E57)</f>
        <v>0</v>
      </c>
      <c r="E57" s="36" t="n">
        <f aca="false">IF(D56&lt;=0,0,MIN((D56*(1+Setup!D17/12)),IF(ISNUMBER(Setup!E17),Setup!E17,0)+IF((D56&gt;0),Setup!E14,0)))</f>
        <v>0</v>
      </c>
      <c r="F57" s="36" t="n">
        <f aca="false">MAX(0,(F56*(1+Setup!D18/12))-G57)</f>
        <v>0</v>
      </c>
      <c r="G57" s="36" t="n">
        <f aca="false">IF(F56&lt;=0,0,MIN((F56*(1+Setup!D18/12)),IF(ISNUMBER(Setup!E18),Setup!E18,0)+IF((((D56&lt;=0))*(F56&gt;0)),Setup!E14,0)))</f>
        <v>0</v>
      </c>
      <c r="H57" s="36" t="n">
        <f aca="false">MAX(0,(H56*(1+Setup!D19/12))-I57)</f>
        <v>0</v>
      </c>
      <c r="I57" s="36" t="n">
        <f aca="false">IF(H56&lt;=0,0,MIN((H56*(1+Setup!D19/12)),IF(ISNUMBER(Setup!E19),Setup!E19,0)+IF((((D56&lt;=0)*(F56&lt;=0))*(H56&gt;0)),Setup!E14,0)))</f>
        <v>0</v>
      </c>
      <c r="J57" s="36" t="n">
        <f aca="false">MAX(0,(J56*(1+Setup!D20/12))-K57)</f>
        <v>0</v>
      </c>
      <c r="K57" s="36" t="n">
        <f aca="false">IF(J56&lt;=0,0,MIN((J56*(1+Setup!D20/12)),IF(ISNUMBER(Setup!E20),Setup!E20,0)+IF((((D56&lt;=0)*(F56&lt;=0)*(H56&lt;=0))*(J56&gt;0)),Setup!E14,0)))</f>
        <v>0</v>
      </c>
      <c r="L57" s="36" t="n">
        <f aca="false">MAX(0,(L56*(1+Setup!D21/12))-M57)</f>
        <v>0</v>
      </c>
      <c r="M57" s="36" t="n">
        <f aca="false">IF(L56&lt;=0,0,MIN((L56*(1+Setup!D21/12)),IF(ISNUMBER(Setup!E21),Setup!E21,0)+IF((((D56&lt;=0)*(F56&lt;=0)*(H56&lt;=0)*(J56&lt;=0))*(L56&gt;0)),Setup!E14,0)))</f>
        <v>0</v>
      </c>
      <c r="N57" s="36" t="n">
        <f aca="false">MAX(0,(N56*(1+Setup!D22/12))-O57)</f>
        <v>0</v>
      </c>
      <c r="O57" s="36" t="n">
        <f aca="false">IF(N56&lt;=0,0,MIN((N56*(1+Setup!D22/12)),IF(ISNUMBER(Setup!E22),Setup!E22,0)+IF((((D56&lt;=0)*(F56&lt;=0)*(H56&lt;=0)*(J56&lt;=0)*(L56&lt;=0))*(N56&gt;0)),Setup!E14,0)))</f>
        <v>0</v>
      </c>
      <c r="P57" s="36" t="n">
        <f aca="false">MAX(0,(P56*(1+Setup!D23/12))-Q57)</f>
        <v>0</v>
      </c>
      <c r="Q57" s="36" t="n">
        <f aca="false">IF(P56&lt;=0,0,MIN((P56*(1+Setup!D23/12)),IF(ISNUMBER(Setup!E23),Setup!E23,0)+IF((((D56&lt;=0)*(F56&lt;=0)*(H56&lt;=0)*(J56&lt;=0)*(L56&lt;=0)*(N56&lt;=0))*(P56&gt;0)),Setup!E14,0)))</f>
        <v>0</v>
      </c>
      <c r="R57" s="36" t="n">
        <f aca="false">MAX(0,(R56*(1+Setup!D24/12))-S57)</f>
        <v>0</v>
      </c>
      <c r="S57" s="36" t="n">
        <f aca="false">IF(R56&lt;=0,0,MIN((R56*(1+Setup!D24/12)),IF(ISNUMBER(Setup!E24),Setup!E24,0)+IF((((D56&lt;=0)*(F56&lt;=0)*(H56&lt;=0)*(J56&lt;=0)*(L56&lt;=0)*(N56&lt;=0)*(P56&lt;=0))*(R56&gt;0)),Setup!E14,0)))</f>
        <v>0</v>
      </c>
      <c r="T57" s="2"/>
      <c r="U57" s="37" t="n">
        <f aca="false">SUM(D57,F57,H57,J57,L57,N57,P57,R57)</f>
        <v>0</v>
      </c>
      <c r="V57" s="36" t="n">
        <f aca="false">SUM(E57,G57,I57,K57,M57,O57,Q57,S57)</f>
        <v>0</v>
      </c>
      <c r="W57" s="36" t="n">
        <f aca="false">IF(D56&gt;0,D56*Setup!D17/12,0)+IF(F56&gt;0,F56*Setup!D18/12,0)+IF(H56&gt;0,H56*Setup!D19/12,0)+IF(J56&gt;0,J56*Setup!D20/12,0)+IF(L56&gt;0,L56*Setup!D21/12,0)+IF(N56&gt;0,N56*Setup!D22/12,0)+IF(P56&gt;0,P56*Setup!D23/12,0)+IF(R56&gt;0,R56*Setup!D24/12,0)</f>
        <v>0</v>
      </c>
      <c r="X57" s="2"/>
      <c r="Y57" s="2"/>
    </row>
    <row r="58" customFormat="false" ht="18" hidden="false" customHeight="true" outlineLevel="0" collapsed="false">
      <c r="A58" s="2"/>
      <c r="B58" s="34"/>
      <c r="C58" s="35" t="n">
        <v>50</v>
      </c>
      <c r="D58" s="36" t="n">
        <f aca="false">MAX(0,(D57*(1+Setup!D17/12))-E58)</f>
        <v>0</v>
      </c>
      <c r="E58" s="36" t="n">
        <f aca="false">IF(D57&lt;=0,0,MIN((D57*(1+Setup!D17/12)),IF(ISNUMBER(Setup!E17),Setup!E17,0)+IF((D57&gt;0),Setup!E14,0)))</f>
        <v>0</v>
      </c>
      <c r="F58" s="36" t="n">
        <f aca="false">MAX(0,(F57*(1+Setup!D18/12))-G58)</f>
        <v>0</v>
      </c>
      <c r="G58" s="36" t="n">
        <f aca="false">IF(F57&lt;=0,0,MIN((F57*(1+Setup!D18/12)),IF(ISNUMBER(Setup!E18),Setup!E18,0)+IF((((D57&lt;=0))*(F57&gt;0)),Setup!E14,0)))</f>
        <v>0</v>
      </c>
      <c r="H58" s="36" t="n">
        <f aca="false">MAX(0,(H57*(1+Setup!D19/12))-I58)</f>
        <v>0</v>
      </c>
      <c r="I58" s="36" t="n">
        <f aca="false">IF(H57&lt;=0,0,MIN((H57*(1+Setup!D19/12)),IF(ISNUMBER(Setup!E19),Setup!E19,0)+IF((((D57&lt;=0)*(F57&lt;=0))*(H57&gt;0)),Setup!E14,0)))</f>
        <v>0</v>
      </c>
      <c r="J58" s="36" t="n">
        <f aca="false">MAX(0,(J57*(1+Setup!D20/12))-K58)</f>
        <v>0</v>
      </c>
      <c r="K58" s="36" t="n">
        <f aca="false">IF(J57&lt;=0,0,MIN((J57*(1+Setup!D20/12)),IF(ISNUMBER(Setup!E20),Setup!E20,0)+IF((((D57&lt;=0)*(F57&lt;=0)*(H57&lt;=0))*(J57&gt;0)),Setup!E14,0)))</f>
        <v>0</v>
      </c>
      <c r="L58" s="36" t="n">
        <f aca="false">MAX(0,(L57*(1+Setup!D21/12))-M58)</f>
        <v>0</v>
      </c>
      <c r="M58" s="36" t="n">
        <f aca="false">IF(L57&lt;=0,0,MIN((L57*(1+Setup!D21/12)),IF(ISNUMBER(Setup!E21),Setup!E21,0)+IF((((D57&lt;=0)*(F57&lt;=0)*(H57&lt;=0)*(J57&lt;=0))*(L57&gt;0)),Setup!E14,0)))</f>
        <v>0</v>
      </c>
      <c r="N58" s="36" t="n">
        <f aca="false">MAX(0,(N57*(1+Setup!D22/12))-O58)</f>
        <v>0</v>
      </c>
      <c r="O58" s="36" t="n">
        <f aca="false">IF(N57&lt;=0,0,MIN((N57*(1+Setup!D22/12)),IF(ISNUMBER(Setup!E22),Setup!E22,0)+IF((((D57&lt;=0)*(F57&lt;=0)*(H57&lt;=0)*(J57&lt;=0)*(L57&lt;=0))*(N57&gt;0)),Setup!E14,0)))</f>
        <v>0</v>
      </c>
      <c r="P58" s="36" t="n">
        <f aca="false">MAX(0,(P57*(1+Setup!D23/12))-Q58)</f>
        <v>0</v>
      </c>
      <c r="Q58" s="36" t="n">
        <f aca="false">IF(P57&lt;=0,0,MIN((P57*(1+Setup!D23/12)),IF(ISNUMBER(Setup!E23),Setup!E23,0)+IF((((D57&lt;=0)*(F57&lt;=0)*(H57&lt;=0)*(J57&lt;=0)*(L57&lt;=0)*(N57&lt;=0))*(P57&gt;0)),Setup!E14,0)))</f>
        <v>0</v>
      </c>
      <c r="R58" s="36" t="n">
        <f aca="false">MAX(0,(R57*(1+Setup!D24/12))-S58)</f>
        <v>0</v>
      </c>
      <c r="S58" s="36" t="n">
        <f aca="false">IF(R57&lt;=0,0,MIN((R57*(1+Setup!D24/12)),IF(ISNUMBER(Setup!E24),Setup!E24,0)+IF((((D57&lt;=0)*(F57&lt;=0)*(H57&lt;=0)*(J57&lt;=0)*(L57&lt;=0)*(N57&lt;=0)*(P57&lt;=0))*(R57&gt;0)),Setup!E14,0)))</f>
        <v>0</v>
      </c>
      <c r="T58" s="2"/>
      <c r="U58" s="37" t="n">
        <f aca="false">SUM(D58,F58,H58,J58,L58,N58,P58,R58)</f>
        <v>0</v>
      </c>
      <c r="V58" s="36" t="n">
        <f aca="false">SUM(E58,G58,I58,K58,M58,O58,Q58,S58)</f>
        <v>0</v>
      </c>
      <c r="W58" s="36" t="n">
        <f aca="false">IF(D57&gt;0,D57*Setup!D17/12,0)+IF(F57&gt;0,F57*Setup!D18/12,0)+IF(H57&gt;0,H57*Setup!D19/12,0)+IF(J57&gt;0,J57*Setup!D20/12,0)+IF(L57&gt;0,L57*Setup!D21/12,0)+IF(N57&gt;0,N57*Setup!D22/12,0)+IF(P57&gt;0,P57*Setup!D23/12,0)+IF(R57&gt;0,R57*Setup!D24/12,0)</f>
        <v>0</v>
      </c>
      <c r="X58" s="2"/>
      <c r="Y58" s="2"/>
    </row>
    <row r="59" customFormat="false" ht="18" hidden="false" customHeight="true" outlineLevel="0" collapsed="false">
      <c r="A59" s="2"/>
      <c r="B59" s="34"/>
      <c r="C59" s="35" t="n">
        <v>51</v>
      </c>
      <c r="D59" s="36" t="n">
        <f aca="false">MAX(0,(D58*(1+Setup!D17/12))-E59)</f>
        <v>0</v>
      </c>
      <c r="E59" s="36" t="n">
        <f aca="false">IF(D58&lt;=0,0,MIN((D58*(1+Setup!D17/12)),IF(ISNUMBER(Setup!E17),Setup!E17,0)+IF((D58&gt;0),Setup!E14,0)))</f>
        <v>0</v>
      </c>
      <c r="F59" s="36" t="n">
        <f aca="false">MAX(0,(F58*(1+Setup!D18/12))-G59)</f>
        <v>0</v>
      </c>
      <c r="G59" s="36" t="n">
        <f aca="false">IF(F58&lt;=0,0,MIN((F58*(1+Setup!D18/12)),IF(ISNUMBER(Setup!E18),Setup!E18,0)+IF((((D58&lt;=0))*(F58&gt;0)),Setup!E14,0)))</f>
        <v>0</v>
      </c>
      <c r="H59" s="36" t="n">
        <f aca="false">MAX(0,(H58*(1+Setup!D19/12))-I59)</f>
        <v>0</v>
      </c>
      <c r="I59" s="36" t="n">
        <f aca="false">IF(H58&lt;=0,0,MIN((H58*(1+Setup!D19/12)),IF(ISNUMBER(Setup!E19),Setup!E19,0)+IF((((D58&lt;=0)*(F58&lt;=0))*(H58&gt;0)),Setup!E14,0)))</f>
        <v>0</v>
      </c>
      <c r="J59" s="36" t="n">
        <f aca="false">MAX(0,(J58*(1+Setup!D20/12))-K59)</f>
        <v>0</v>
      </c>
      <c r="K59" s="36" t="n">
        <f aca="false">IF(J58&lt;=0,0,MIN((J58*(1+Setup!D20/12)),IF(ISNUMBER(Setup!E20),Setup!E20,0)+IF((((D58&lt;=0)*(F58&lt;=0)*(H58&lt;=0))*(J58&gt;0)),Setup!E14,0)))</f>
        <v>0</v>
      </c>
      <c r="L59" s="36" t="n">
        <f aca="false">MAX(0,(L58*(1+Setup!D21/12))-M59)</f>
        <v>0</v>
      </c>
      <c r="M59" s="36" t="n">
        <f aca="false">IF(L58&lt;=0,0,MIN((L58*(1+Setup!D21/12)),IF(ISNUMBER(Setup!E21),Setup!E21,0)+IF((((D58&lt;=0)*(F58&lt;=0)*(H58&lt;=0)*(J58&lt;=0))*(L58&gt;0)),Setup!E14,0)))</f>
        <v>0</v>
      </c>
      <c r="N59" s="36" t="n">
        <f aca="false">MAX(0,(N58*(1+Setup!D22/12))-O59)</f>
        <v>0</v>
      </c>
      <c r="O59" s="36" t="n">
        <f aca="false">IF(N58&lt;=0,0,MIN((N58*(1+Setup!D22/12)),IF(ISNUMBER(Setup!E22),Setup!E22,0)+IF((((D58&lt;=0)*(F58&lt;=0)*(H58&lt;=0)*(J58&lt;=0)*(L58&lt;=0))*(N58&gt;0)),Setup!E14,0)))</f>
        <v>0</v>
      </c>
      <c r="P59" s="36" t="n">
        <f aca="false">MAX(0,(P58*(1+Setup!D23/12))-Q59)</f>
        <v>0</v>
      </c>
      <c r="Q59" s="36" t="n">
        <f aca="false">IF(P58&lt;=0,0,MIN((P58*(1+Setup!D23/12)),IF(ISNUMBER(Setup!E23),Setup!E23,0)+IF((((D58&lt;=0)*(F58&lt;=0)*(H58&lt;=0)*(J58&lt;=0)*(L58&lt;=0)*(N58&lt;=0))*(P58&gt;0)),Setup!E14,0)))</f>
        <v>0</v>
      </c>
      <c r="R59" s="36" t="n">
        <f aca="false">MAX(0,(R58*(1+Setup!D24/12))-S59)</f>
        <v>0</v>
      </c>
      <c r="S59" s="36" t="n">
        <f aca="false">IF(R58&lt;=0,0,MIN((R58*(1+Setup!D24/12)),IF(ISNUMBER(Setup!E24),Setup!E24,0)+IF((((D58&lt;=0)*(F58&lt;=0)*(H58&lt;=0)*(J58&lt;=0)*(L58&lt;=0)*(N58&lt;=0)*(P58&lt;=0))*(R58&gt;0)),Setup!E14,0)))</f>
        <v>0</v>
      </c>
      <c r="T59" s="2"/>
      <c r="U59" s="37" t="n">
        <f aca="false">SUM(D59,F59,H59,J59,L59,N59,P59,R59)</f>
        <v>0</v>
      </c>
      <c r="V59" s="36" t="n">
        <f aca="false">SUM(E59,G59,I59,K59,M59,O59,Q59,S59)</f>
        <v>0</v>
      </c>
      <c r="W59" s="36" t="n">
        <f aca="false">IF(D58&gt;0,D58*Setup!D17/12,0)+IF(F58&gt;0,F58*Setup!D18/12,0)+IF(H58&gt;0,H58*Setup!D19/12,0)+IF(J58&gt;0,J58*Setup!D20/12,0)+IF(L58&gt;0,L58*Setup!D21/12,0)+IF(N58&gt;0,N58*Setup!D22/12,0)+IF(P58&gt;0,P58*Setup!D23/12,0)+IF(R58&gt;0,R58*Setup!D24/12,0)</f>
        <v>0</v>
      </c>
      <c r="X59" s="2"/>
      <c r="Y59" s="2"/>
    </row>
    <row r="60" customFormat="false" ht="18" hidden="false" customHeight="true" outlineLevel="0" collapsed="false">
      <c r="A60" s="2"/>
      <c r="B60" s="34"/>
      <c r="C60" s="35" t="n">
        <v>52</v>
      </c>
      <c r="D60" s="36" t="n">
        <f aca="false">MAX(0,(D59*(1+Setup!D17/12))-E60)</f>
        <v>0</v>
      </c>
      <c r="E60" s="36" t="n">
        <f aca="false">IF(D59&lt;=0,0,MIN((D59*(1+Setup!D17/12)),IF(ISNUMBER(Setup!E17),Setup!E17,0)+IF((D59&gt;0),Setup!E14,0)))</f>
        <v>0</v>
      </c>
      <c r="F60" s="36" t="n">
        <f aca="false">MAX(0,(F59*(1+Setup!D18/12))-G60)</f>
        <v>0</v>
      </c>
      <c r="G60" s="36" t="n">
        <f aca="false">IF(F59&lt;=0,0,MIN((F59*(1+Setup!D18/12)),IF(ISNUMBER(Setup!E18),Setup!E18,0)+IF((((D59&lt;=0))*(F59&gt;0)),Setup!E14,0)))</f>
        <v>0</v>
      </c>
      <c r="H60" s="36" t="n">
        <f aca="false">MAX(0,(H59*(1+Setup!D19/12))-I60)</f>
        <v>0</v>
      </c>
      <c r="I60" s="36" t="n">
        <f aca="false">IF(H59&lt;=0,0,MIN((H59*(1+Setup!D19/12)),IF(ISNUMBER(Setup!E19),Setup!E19,0)+IF((((D59&lt;=0)*(F59&lt;=0))*(H59&gt;0)),Setup!E14,0)))</f>
        <v>0</v>
      </c>
      <c r="J60" s="36" t="n">
        <f aca="false">MAX(0,(J59*(1+Setup!D20/12))-K60)</f>
        <v>0</v>
      </c>
      <c r="K60" s="36" t="n">
        <f aca="false">IF(J59&lt;=0,0,MIN((J59*(1+Setup!D20/12)),IF(ISNUMBER(Setup!E20),Setup!E20,0)+IF((((D59&lt;=0)*(F59&lt;=0)*(H59&lt;=0))*(J59&gt;0)),Setup!E14,0)))</f>
        <v>0</v>
      </c>
      <c r="L60" s="36" t="n">
        <f aca="false">MAX(0,(L59*(1+Setup!D21/12))-M60)</f>
        <v>0</v>
      </c>
      <c r="M60" s="36" t="n">
        <f aca="false">IF(L59&lt;=0,0,MIN((L59*(1+Setup!D21/12)),IF(ISNUMBER(Setup!E21),Setup!E21,0)+IF((((D59&lt;=0)*(F59&lt;=0)*(H59&lt;=0)*(J59&lt;=0))*(L59&gt;0)),Setup!E14,0)))</f>
        <v>0</v>
      </c>
      <c r="N60" s="36" t="n">
        <f aca="false">MAX(0,(N59*(1+Setup!D22/12))-O60)</f>
        <v>0</v>
      </c>
      <c r="O60" s="36" t="n">
        <f aca="false">IF(N59&lt;=0,0,MIN((N59*(1+Setup!D22/12)),IF(ISNUMBER(Setup!E22),Setup!E22,0)+IF((((D59&lt;=0)*(F59&lt;=0)*(H59&lt;=0)*(J59&lt;=0)*(L59&lt;=0))*(N59&gt;0)),Setup!E14,0)))</f>
        <v>0</v>
      </c>
      <c r="P60" s="36" t="n">
        <f aca="false">MAX(0,(P59*(1+Setup!D23/12))-Q60)</f>
        <v>0</v>
      </c>
      <c r="Q60" s="36" t="n">
        <f aca="false">IF(P59&lt;=0,0,MIN((P59*(1+Setup!D23/12)),IF(ISNUMBER(Setup!E23),Setup!E23,0)+IF((((D59&lt;=0)*(F59&lt;=0)*(H59&lt;=0)*(J59&lt;=0)*(L59&lt;=0)*(N59&lt;=0))*(P59&gt;0)),Setup!E14,0)))</f>
        <v>0</v>
      </c>
      <c r="R60" s="36" t="n">
        <f aca="false">MAX(0,(R59*(1+Setup!D24/12))-S60)</f>
        <v>0</v>
      </c>
      <c r="S60" s="36" t="n">
        <f aca="false">IF(R59&lt;=0,0,MIN((R59*(1+Setup!D24/12)),IF(ISNUMBER(Setup!E24),Setup!E24,0)+IF((((D59&lt;=0)*(F59&lt;=0)*(H59&lt;=0)*(J59&lt;=0)*(L59&lt;=0)*(N59&lt;=0)*(P59&lt;=0))*(R59&gt;0)),Setup!E14,0)))</f>
        <v>0</v>
      </c>
      <c r="T60" s="2"/>
      <c r="U60" s="37" t="n">
        <f aca="false">SUM(D60,F60,H60,J60,L60,N60,P60,R60)</f>
        <v>0</v>
      </c>
      <c r="V60" s="36" t="n">
        <f aca="false">SUM(E60,G60,I60,K60,M60,O60,Q60,S60)</f>
        <v>0</v>
      </c>
      <c r="W60" s="36" t="n">
        <f aca="false">IF(D59&gt;0,D59*Setup!D17/12,0)+IF(F59&gt;0,F59*Setup!D18/12,0)+IF(H59&gt;0,H59*Setup!D19/12,0)+IF(J59&gt;0,J59*Setup!D20/12,0)+IF(L59&gt;0,L59*Setup!D21/12,0)+IF(N59&gt;0,N59*Setup!D22/12,0)+IF(P59&gt;0,P59*Setup!D23/12,0)+IF(R59&gt;0,R59*Setup!D24/12,0)</f>
        <v>0</v>
      </c>
      <c r="X60" s="2"/>
      <c r="Y60" s="2"/>
    </row>
    <row r="61" customFormat="false" ht="18" hidden="false" customHeight="true" outlineLevel="0" collapsed="false">
      <c r="A61" s="2"/>
      <c r="B61" s="34"/>
      <c r="C61" s="35" t="n">
        <v>53</v>
      </c>
      <c r="D61" s="36" t="n">
        <f aca="false">MAX(0,(D60*(1+Setup!D17/12))-E61)</f>
        <v>0</v>
      </c>
      <c r="E61" s="36" t="n">
        <f aca="false">IF(D60&lt;=0,0,MIN((D60*(1+Setup!D17/12)),IF(ISNUMBER(Setup!E17),Setup!E17,0)+IF((D60&gt;0),Setup!E14,0)))</f>
        <v>0</v>
      </c>
      <c r="F61" s="36" t="n">
        <f aca="false">MAX(0,(F60*(1+Setup!D18/12))-G61)</f>
        <v>0</v>
      </c>
      <c r="G61" s="36" t="n">
        <f aca="false">IF(F60&lt;=0,0,MIN((F60*(1+Setup!D18/12)),IF(ISNUMBER(Setup!E18),Setup!E18,0)+IF((((D60&lt;=0))*(F60&gt;0)),Setup!E14,0)))</f>
        <v>0</v>
      </c>
      <c r="H61" s="36" t="n">
        <f aca="false">MAX(0,(H60*(1+Setup!D19/12))-I61)</f>
        <v>0</v>
      </c>
      <c r="I61" s="36" t="n">
        <f aca="false">IF(H60&lt;=0,0,MIN((H60*(1+Setup!D19/12)),IF(ISNUMBER(Setup!E19),Setup!E19,0)+IF((((D60&lt;=0)*(F60&lt;=0))*(H60&gt;0)),Setup!E14,0)))</f>
        <v>0</v>
      </c>
      <c r="J61" s="36" t="n">
        <f aca="false">MAX(0,(J60*(1+Setup!D20/12))-K61)</f>
        <v>0</v>
      </c>
      <c r="K61" s="36" t="n">
        <f aca="false">IF(J60&lt;=0,0,MIN((J60*(1+Setup!D20/12)),IF(ISNUMBER(Setup!E20),Setup!E20,0)+IF((((D60&lt;=0)*(F60&lt;=0)*(H60&lt;=0))*(J60&gt;0)),Setup!E14,0)))</f>
        <v>0</v>
      </c>
      <c r="L61" s="36" t="n">
        <f aca="false">MAX(0,(L60*(1+Setup!D21/12))-M61)</f>
        <v>0</v>
      </c>
      <c r="M61" s="36" t="n">
        <f aca="false">IF(L60&lt;=0,0,MIN((L60*(1+Setup!D21/12)),IF(ISNUMBER(Setup!E21),Setup!E21,0)+IF((((D60&lt;=0)*(F60&lt;=0)*(H60&lt;=0)*(J60&lt;=0))*(L60&gt;0)),Setup!E14,0)))</f>
        <v>0</v>
      </c>
      <c r="N61" s="36" t="n">
        <f aca="false">MAX(0,(N60*(1+Setup!D22/12))-O61)</f>
        <v>0</v>
      </c>
      <c r="O61" s="36" t="n">
        <f aca="false">IF(N60&lt;=0,0,MIN((N60*(1+Setup!D22/12)),IF(ISNUMBER(Setup!E22),Setup!E22,0)+IF((((D60&lt;=0)*(F60&lt;=0)*(H60&lt;=0)*(J60&lt;=0)*(L60&lt;=0))*(N60&gt;0)),Setup!E14,0)))</f>
        <v>0</v>
      </c>
      <c r="P61" s="36" t="n">
        <f aca="false">MAX(0,(P60*(1+Setup!D23/12))-Q61)</f>
        <v>0</v>
      </c>
      <c r="Q61" s="36" t="n">
        <f aca="false">IF(P60&lt;=0,0,MIN((P60*(1+Setup!D23/12)),IF(ISNUMBER(Setup!E23),Setup!E23,0)+IF((((D60&lt;=0)*(F60&lt;=0)*(H60&lt;=0)*(J60&lt;=0)*(L60&lt;=0)*(N60&lt;=0))*(P60&gt;0)),Setup!E14,0)))</f>
        <v>0</v>
      </c>
      <c r="R61" s="36" t="n">
        <f aca="false">MAX(0,(R60*(1+Setup!D24/12))-S61)</f>
        <v>0</v>
      </c>
      <c r="S61" s="36" t="n">
        <f aca="false">IF(R60&lt;=0,0,MIN((R60*(1+Setup!D24/12)),IF(ISNUMBER(Setup!E24),Setup!E24,0)+IF((((D60&lt;=0)*(F60&lt;=0)*(H60&lt;=0)*(J60&lt;=0)*(L60&lt;=0)*(N60&lt;=0)*(P60&lt;=0))*(R60&gt;0)),Setup!E14,0)))</f>
        <v>0</v>
      </c>
      <c r="T61" s="2"/>
      <c r="U61" s="37" t="n">
        <f aca="false">SUM(D61,F61,H61,J61,L61,N61,P61,R61)</f>
        <v>0</v>
      </c>
      <c r="V61" s="36" t="n">
        <f aca="false">SUM(E61,G61,I61,K61,M61,O61,Q61,S61)</f>
        <v>0</v>
      </c>
      <c r="W61" s="36" t="n">
        <f aca="false">IF(D60&gt;0,D60*Setup!D17/12,0)+IF(F60&gt;0,F60*Setup!D18/12,0)+IF(H60&gt;0,H60*Setup!D19/12,0)+IF(J60&gt;0,J60*Setup!D20/12,0)+IF(L60&gt;0,L60*Setup!D21/12,0)+IF(N60&gt;0,N60*Setup!D22/12,0)+IF(P60&gt;0,P60*Setup!D23/12,0)+IF(R60&gt;0,R60*Setup!D24/12,0)</f>
        <v>0</v>
      </c>
      <c r="X61" s="2"/>
      <c r="Y61" s="2"/>
    </row>
    <row r="62" customFormat="false" ht="18" hidden="false" customHeight="true" outlineLevel="0" collapsed="false">
      <c r="A62" s="2"/>
      <c r="B62" s="34"/>
      <c r="C62" s="35" t="n">
        <v>54</v>
      </c>
      <c r="D62" s="36" t="n">
        <f aca="false">MAX(0,(D61*(1+Setup!D17/12))-E62)</f>
        <v>0</v>
      </c>
      <c r="E62" s="36" t="n">
        <f aca="false">IF(D61&lt;=0,0,MIN((D61*(1+Setup!D17/12)),IF(ISNUMBER(Setup!E17),Setup!E17,0)+IF((D61&gt;0),Setup!E14,0)))</f>
        <v>0</v>
      </c>
      <c r="F62" s="36" t="n">
        <f aca="false">MAX(0,(F61*(1+Setup!D18/12))-G62)</f>
        <v>0</v>
      </c>
      <c r="G62" s="36" t="n">
        <f aca="false">IF(F61&lt;=0,0,MIN((F61*(1+Setup!D18/12)),IF(ISNUMBER(Setup!E18),Setup!E18,0)+IF((((D61&lt;=0))*(F61&gt;0)),Setup!E14,0)))</f>
        <v>0</v>
      </c>
      <c r="H62" s="36" t="n">
        <f aca="false">MAX(0,(H61*(1+Setup!D19/12))-I62)</f>
        <v>0</v>
      </c>
      <c r="I62" s="36" t="n">
        <f aca="false">IF(H61&lt;=0,0,MIN((H61*(1+Setup!D19/12)),IF(ISNUMBER(Setup!E19),Setup!E19,0)+IF((((D61&lt;=0)*(F61&lt;=0))*(H61&gt;0)),Setup!E14,0)))</f>
        <v>0</v>
      </c>
      <c r="J62" s="36" t="n">
        <f aca="false">MAX(0,(J61*(1+Setup!D20/12))-K62)</f>
        <v>0</v>
      </c>
      <c r="K62" s="36" t="n">
        <f aca="false">IF(J61&lt;=0,0,MIN((J61*(1+Setup!D20/12)),IF(ISNUMBER(Setup!E20),Setup!E20,0)+IF((((D61&lt;=0)*(F61&lt;=0)*(H61&lt;=0))*(J61&gt;0)),Setup!E14,0)))</f>
        <v>0</v>
      </c>
      <c r="L62" s="36" t="n">
        <f aca="false">MAX(0,(L61*(1+Setup!D21/12))-M62)</f>
        <v>0</v>
      </c>
      <c r="M62" s="36" t="n">
        <f aca="false">IF(L61&lt;=0,0,MIN((L61*(1+Setup!D21/12)),IF(ISNUMBER(Setup!E21),Setup!E21,0)+IF((((D61&lt;=0)*(F61&lt;=0)*(H61&lt;=0)*(J61&lt;=0))*(L61&gt;0)),Setup!E14,0)))</f>
        <v>0</v>
      </c>
      <c r="N62" s="36" t="n">
        <f aca="false">MAX(0,(N61*(1+Setup!D22/12))-O62)</f>
        <v>0</v>
      </c>
      <c r="O62" s="36" t="n">
        <f aca="false">IF(N61&lt;=0,0,MIN((N61*(1+Setup!D22/12)),IF(ISNUMBER(Setup!E22),Setup!E22,0)+IF((((D61&lt;=0)*(F61&lt;=0)*(H61&lt;=0)*(J61&lt;=0)*(L61&lt;=0))*(N61&gt;0)),Setup!E14,0)))</f>
        <v>0</v>
      </c>
      <c r="P62" s="36" t="n">
        <f aca="false">MAX(0,(P61*(1+Setup!D23/12))-Q62)</f>
        <v>0</v>
      </c>
      <c r="Q62" s="36" t="n">
        <f aca="false">IF(P61&lt;=0,0,MIN((P61*(1+Setup!D23/12)),IF(ISNUMBER(Setup!E23),Setup!E23,0)+IF((((D61&lt;=0)*(F61&lt;=0)*(H61&lt;=0)*(J61&lt;=0)*(L61&lt;=0)*(N61&lt;=0))*(P61&gt;0)),Setup!E14,0)))</f>
        <v>0</v>
      </c>
      <c r="R62" s="36" t="n">
        <f aca="false">MAX(0,(R61*(1+Setup!D24/12))-S62)</f>
        <v>0</v>
      </c>
      <c r="S62" s="36" t="n">
        <f aca="false">IF(R61&lt;=0,0,MIN((R61*(1+Setup!D24/12)),IF(ISNUMBER(Setup!E24),Setup!E24,0)+IF((((D61&lt;=0)*(F61&lt;=0)*(H61&lt;=0)*(J61&lt;=0)*(L61&lt;=0)*(N61&lt;=0)*(P61&lt;=0))*(R61&gt;0)),Setup!E14,0)))</f>
        <v>0</v>
      </c>
      <c r="T62" s="2"/>
      <c r="U62" s="37" t="n">
        <f aca="false">SUM(D62,F62,H62,J62,L62,N62,P62,R62)</f>
        <v>0</v>
      </c>
      <c r="V62" s="36" t="n">
        <f aca="false">SUM(E62,G62,I62,K62,M62,O62,Q62,S62)</f>
        <v>0</v>
      </c>
      <c r="W62" s="36" t="n">
        <f aca="false">IF(D61&gt;0,D61*Setup!D17/12,0)+IF(F61&gt;0,F61*Setup!D18/12,0)+IF(H61&gt;0,H61*Setup!D19/12,0)+IF(J61&gt;0,J61*Setup!D20/12,0)+IF(L61&gt;0,L61*Setup!D21/12,0)+IF(N61&gt;0,N61*Setup!D22/12,0)+IF(P61&gt;0,P61*Setup!D23/12,0)+IF(R61&gt;0,R61*Setup!D24/12,0)</f>
        <v>0</v>
      </c>
      <c r="X62" s="2"/>
      <c r="Y62" s="2"/>
    </row>
    <row r="63" customFormat="false" ht="18" hidden="false" customHeight="true" outlineLevel="0" collapsed="false">
      <c r="A63" s="2"/>
      <c r="B63" s="34"/>
      <c r="C63" s="35" t="n">
        <v>55</v>
      </c>
      <c r="D63" s="36" t="n">
        <f aca="false">MAX(0,(D62*(1+Setup!D17/12))-E63)</f>
        <v>0</v>
      </c>
      <c r="E63" s="36" t="n">
        <f aca="false">IF(D62&lt;=0,0,MIN((D62*(1+Setup!D17/12)),IF(ISNUMBER(Setup!E17),Setup!E17,0)+IF((D62&gt;0),Setup!E14,0)))</f>
        <v>0</v>
      </c>
      <c r="F63" s="36" t="n">
        <f aca="false">MAX(0,(F62*(1+Setup!D18/12))-G63)</f>
        <v>0</v>
      </c>
      <c r="G63" s="36" t="n">
        <f aca="false">IF(F62&lt;=0,0,MIN((F62*(1+Setup!D18/12)),IF(ISNUMBER(Setup!E18),Setup!E18,0)+IF((((D62&lt;=0))*(F62&gt;0)),Setup!E14,0)))</f>
        <v>0</v>
      </c>
      <c r="H63" s="36" t="n">
        <f aca="false">MAX(0,(H62*(1+Setup!D19/12))-I63)</f>
        <v>0</v>
      </c>
      <c r="I63" s="36" t="n">
        <f aca="false">IF(H62&lt;=0,0,MIN((H62*(1+Setup!D19/12)),IF(ISNUMBER(Setup!E19),Setup!E19,0)+IF((((D62&lt;=0)*(F62&lt;=0))*(H62&gt;0)),Setup!E14,0)))</f>
        <v>0</v>
      </c>
      <c r="J63" s="36" t="n">
        <f aca="false">MAX(0,(J62*(1+Setup!D20/12))-K63)</f>
        <v>0</v>
      </c>
      <c r="K63" s="36" t="n">
        <f aca="false">IF(J62&lt;=0,0,MIN((J62*(1+Setup!D20/12)),IF(ISNUMBER(Setup!E20),Setup!E20,0)+IF((((D62&lt;=0)*(F62&lt;=0)*(H62&lt;=0))*(J62&gt;0)),Setup!E14,0)))</f>
        <v>0</v>
      </c>
      <c r="L63" s="36" t="n">
        <f aca="false">MAX(0,(L62*(1+Setup!D21/12))-M63)</f>
        <v>0</v>
      </c>
      <c r="M63" s="36" t="n">
        <f aca="false">IF(L62&lt;=0,0,MIN((L62*(1+Setup!D21/12)),IF(ISNUMBER(Setup!E21),Setup!E21,0)+IF((((D62&lt;=0)*(F62&lt;=0)*(H62&lt;=0)*(J62&lt;=0))*(L62&gt;0)),Setup!E14,0)))</f>
        <v>0</v>
      </c>
      <c r="N63" s="36" t="n">
        <f aca="false">MAX(0,(N62*(1+Setup!D22/12))-O63)</f>
        <v>0</v>
      </c>
      <c r="O63" s="36" t="n">
        <f aca="false">IF(N62&lt;=0,0,MIN((N62*(1+Setup!D22/12)),IF(ISNUMBER(Setup!E22),Setup!E22,0)+IF((((D62&lt;=0)*(F62&lt;=0)*(H62&lt;=0)*(J62&lt;=0)*(L62&lt;=0))*(N62&gt;0)),Setup!E14,0)))</f>
        <v>0</v>
      </c>
      <c r="P63" s="36" t="n">
        <f aca="false">MAX(0,(P62*(1+Setup!D23/12))-Q63)</f>
        <v>0</v>
      </c>
      <c r="Q63" s="36" t="n">
        <f aca="false">IF(P62&lt;=0,0,MIN((P62*(1+Setup!D23/12)),IF(ISNUMBER(Setup!E23),Setup!E23,0)+IF((((D62&lt;=0)*(F62&lt;=0)*(H62&lt;=0)*(J62&lt;=0)*(L62&lt;=0)*(N62&lt;=0))*(P62&gt;0)),Setup!E14,0)))</f>
        <v>0</v>
      </c>
      <c r="R63" s="36" t="n">
        <f aca="false">MAX(0,(R62*(1+Setup!D24/12))-S63)</f>
        <v>0</v>
      </c>
      <c r="S63" s="36" t="n">
        <f aca="false">IF(R62&lt;=0,0,MIN((R62*(1+Setup!D24/12)),IF(ISNUMBER(Setup!E24),Setup!E24,0)+IF((((D62&lt;=0)*(F62&lt;=0)*(H62&lt;=0)*(J62&lt;=0)*(L62&lt;=0)*(N62&lt;=0)*(P62&lt;=0))*(R62&gt;0)),Setup!E14,0)))</f>
        <v>0</v>
      </c>
      <c r="T63" s="2"/>
      <c r="U63" s="37" t="n">
        <f aca="false">SUM(D63,F63,H63,J63,L63,N63,P63,R63)</f>
        <v>0</v>
      </c>
      <c r="V63" s="36" t="n">
        <f aca="false">SUM(E63,G63,I63,K63,M63,O63,Q63,S63)</f>
        <v>0</v>
      </c>
      <c r="W63" s="36" t="n">
        <f aca="false">IF(D62&gt;0,D62*Setup!D17/12,0)+IF(F62&gt;0,F62*Setup!D18/12,0)+IF(H62&gt;0,H62*Setup!D19/12,0)+IF(J62&gt;0,J62*Setup!D20/12,0)+IF(L62&gt;0,L62*Setup!D21/12,0)+IF(N62&gt;0,N62*Setup!D22/12,0)+IF(P62&gt;0,P62*Setup!D23/12,0)+IF(R62&gt;0,R62*Setup!D24/12,0)</f>
        <v>0</v>
      </c>
      <c r="X63" s="2"/>
      <c r="Y63" s="2"/>
    </row>
    <row r="64" customFormat="false" ht="18" hidden="false" customHeight="true" outlineLevel="0" collapsed="false">
      <c r="A64" s="2"/>
      <c r="B64" s="34"/>
      <c r="C64" s="35" t="n">
        <v>56</v>
      </c>
      <c r="D64" s="36" t="n">
        <f aca="false">MAX(0,(D63*(1+Setup!D17/12))-E64)</f>
        <v>0</v>
      </c>
      <c r="E64" s="36" t="n">
        <f aca="false">IF(D63&lt;=0,0,MIN((D63*(1+Setup!D17/12)),IF(ISNUMBER(Setup!E17),Setup!E17,0)+IF((D63&gt;0),Setup!E14,0)))</f>
        <v>0</v>
      </c>
      <c r="F64" s="36" t="n">
        <f aca="false">MAX(0,(F63*(1+Setup!D18/12))-G64)</f>
        <v>0</v>
      </c>
      <c r="G64" s="36" t="n">
        <f aca="false">IF(F63&lt;=0,0,MIN((F63*(1+Setup!D18/12)),IF(ISNUMBER(Setup!E18),Setup!E18,0)+IF((((D63&lt;=0))*(F63&gt;0)),Setup!E14,0)))</f>
        <v>0</v>
      </c>
      <c r="H64" s="36" t="n">
        <f aca="false">MAX(0,(H63*(1+Setup!D19/12))-I64)</f>
        <v>0</v>
      </c>
      <c r="I64" s="36" t="n">
        <f aca="false">IF(H63&lt;=0,0,MIN((H63*(1+Setup!D19/12)),IF(ISNUMBER(Setup!E19),Setup!E19,0)+IF((((D63&lt;=0)*(F63&lt;=0))*(H63&gt;0)),Setup!E14,0)))</f>
        <v>0</v>
      </c>
      <c r="J64" s="36" t="n">
        <f aca="false">MAX(0,(J63*(1+Setup!D20/12))-K64)</f>
        <v>0</v>
      </c>
      <c r="K64" s="36" t="n">
        <f aca="false">IF(J63&lt;=0,0,MIN((J63*(1+Setup!D20/12)),IF(ISNUMBER(Setup!E20),Setup!E20,0)+IF((((D63&lt;=0)*(F63&lt;=0)*(H63&lt;=0))*(J63&gt;0)),Setup!E14,0)))</f>
        <v>0</v>
      </c>
      <c r="L64" s="36" t="n">
        <f aca="false">MAX(0,(L63*(1+Setup!D21/12))-M64)</f>
        <v>0</v>
      </c>
      <c r="M64" s="36" t="n">
        <f aca="false">IF(L63&lt;=0,0,MIN((L63*(1+Setup!D21/12)),IF(ISNUMBER(Setup!E21),Setup!E21,0)+IF((((D63&lt;=0)*(F63&lt;=0)*(H63&lt;=0)*(J63&lt;=0))*(L63&gt;0)),Setup!E14,0)))</f>
        <v>0</v>
      </c>
      <c r="N64" s="36" t="n">
        <f aca="false">MAX(0,(N63*(1+Setup!D22/12))-O64)</f>
        <v>0</v>
      </c>
      <c r="O64" s="36" t="n">
        <f aca="false">IF(N63&lt;=0,0,MIN((N63*(1+Setup!D22/12)),IF(ISNUMBER(Setup!E22),Setup!E22,0)+IF((((D63&lt;=0)*(F63&lt;=0)*(H63&lt;=0)*(J63&lt;=0)*(L63&lt;=0))*(N63&gt;0)),Setup!E14,0)))</f>
        <v>0</v>
      </c>
      <c r="P64" s="36" t="n">
        <f aca="false">MAX(0,(P63*(1+Setup!D23/12))-Q64)</f>
        <v>0</v>
      </c>
      <c r="Q64" s="36" t="n">
        <f aca="false">IF(P63&lt;=0,0,MIN((P63*(1+Setup!D23/12)),IF(ISNUMBER(Setup!E23),Setup!E23,0)+IF((((D63&lt;=0)*(F63&lt;=0)*(H63&lt;=0)*(J63&lt;=0)*(L63&lt;=0)*(N63&lt;=0))*(P63&gt;0)),Setup!E14,0)))</f>
        <v>0</v>
      </c>
      <c r="R64" s="36" t="n">
        <f aca="false">MAX(0,(R63*(1+Setup!D24/12))-S64)</f>
        <v>0</v>
      </c>
      <c r="S64" s="36" t="n">
        <f aca="false">IF(R63&lt;=0,0,MIN((R63*(1+Setup!D24/12)),IF(ISNUMBER(Setup!E24),Setup!E24,0)+IF((((D63&lt;=0)*(F63&lt;=0)*(H63&lt;=0)*(J63&lt;=0)*(L63&lt;=0)*(N63&lt;=0)*(P63&lt;=0))*(R63&gt;0)),Setup!E14,0)))</f>
        <v>0</v>
      </c>
      <c r="T64" s="2"/>
      <c r="U64" s="37" t="n">
        <f aca="false">SUM(D64,F64,H64,J64,L64,N64,P64,R64)</f>
        <v>0</v>
      </c>
      <c r="V64" s="36" t="n">
        <f aca="false">SUM(E64,G64,I64,K64,M64,O64,Q64,S64)</f>
        <v>0</v>
      </c>
      <c r="W64" s="36" t="n">
        <f aca="false">IF(D63&gt;0,D63*Setup!D17/12,0)+IF(F63&gt;0,F63*Setup!D18/12,0)+IF(H63&gt;0,H63*Setup!D19/12,0)+IF(J63&gt;0,J63*Setup!D20/12,0)+IF(L63&gt;0,L63*Setup!D21/12,0)+IF(N63&gt;0,N63*Setup!D22/12,0)+IF(P63&gt;0,P63*Setup!D23/12,0)+IF(R63&gt;0,R63*Setup!D24/12,0)</f>
        <v>0</v>
      </c>
      <c r="X64" s="2"/>
      <c r="Y64" s="2"/>
    </row>
    <row r="65" customFormat="false" ht="18" hidden="false" customHeight="true" outlineLevel="0" collapsed="false">
      <c r="A65" s="2"/>
      <c r="B65" s="34"/>
      <c r="C65" s="35" t="n">
        <v>57</v>
      </c>
      <c r="D65" s="36" t="n">
        <f aca="false">MAX(0,(D64*(1+Setup!D17/12))-E65)</f>
        <v>0</v>
      </c>
      <c r="E65" s="36" t="n">
        <f aca="false">IF(D64&lt;=0,0,MIN((D64*(1+Setup!D17/12)),IF(ISNUMBER(Setup!E17),Setup!E17,0)+IF((D64&gt;0),Setup!E14,0)))</f>
        <v>0</v>
      </c>
      <c r="F65" s="36" t="n">
        <f aca="false">MAX(0,(F64*(1+Setup!D18/12))-G65)</f>
        <v>0</v>
      </c>
      <c r="G65" s="36" t="n">
        <f aca="false">IF(F64&lt;=0,0,MIN((F64*(1+Setup!D18/12)),IF(ISNUMBER(Setup!E18),Setup!E18,0)+IF((((D64&lt;=0))*(F64&gt;0)),Setup!E14,0)))</f>
        <v>0</v>
      </c>
      <c r="H65" s="36" t="n">
        <f aca="false">MAX(0,(H64*(1+Setup!D19/12))-I65)</f>
        <v>0</v>
      </c>
      <c r="I65" s="36" t="n">
        <f aca="false">IF(H64&lt;=0,0,MIN((H64*(1+Setup!D19/12)),IF(ISNUMBER(Setup!E19),Setup!E19,0)+IF((((D64&lt;=0)*(F64&lt;=0))*(H64&gt;0)),Setup!E14,0)))</f>
        <v>0</v>
      </c>
      <c r="J65" s="36" t="n">
        <f aca="false">MAX(0,(J64*(1+Setup!D20/12))-K65)</f>
        <v>0</v>
      </c>
      <c r="K65" s="36" t="n">
        <f aca="false">IF(J64&lt;=0,0,MIN((J64*(1+Setup!D20/12)),IF(ISNUMBER(Setup!E20),Setup!E20,0)+IF((((D64&lt;=0)*(F64&lt;=0)*(H64&lt;=0))*(J64&gt;0)),Setup!E14,0)))</f>
        <v>0</v>
      </c>
      <c r="L65" s="36" t="n">
        <f aca="false">MAX(0,(L64*(1+Setup!D21/12))-M65)</f>
        <v>0</v>
      </c>
      <c r="M65" s="36" t="n">
        <f aca="false">IF(L64&lt;=0,0,MIN((L64*(1+Setup!D21/12)),IF(ISNUMBER(Setup!E21),Setup!E21,0)+IF((((D64&lt;=0)*(F64&lt;=0)*(H64&lt;=0)*(J64&lt;=0))*(L64&gt;0)),Setup!E14,0)))</f>
        <v>0</v>
      </c>
      <c r="N65" s="36" t="n">
        <f aca="false">MAX(0,(N64*(1+Setup!D22/12))-O65)</f>
        <v>0</v>
      </c>
      <c r="O65" s="36" t="n">
        <f aca="false">IF(N64&lt;=0,0,MIN((N64*(1+Setup!D22/12)),IF(ISNUMBER(Setup!E22),Setup!E22,0)+IF((((D64&lt;=0)*(F64&lt;=0)*(H64&lt;=0)*(J64&lt;=0)*(L64&lt;=0))*(N64&gt;0)),Setup!E14,0)))</f>
        <v>0</v>
      </c>
      <c r="P65" s="36" t="n">
        <f aca="false">MAX(0,(P64*(1+Setup!D23/12))-Q65)</f>
        <v>0</v>
      </c>
      <c r="Q65" s="36" t="n">
        <f aca="false">IF(P64&lt;=0,0,MIN((P64*(1+Setup!D23/12)),IF(ISNUMBER(Setup!E23),Setup!E23,0)+IF((((D64&lt;=0)*(F64&lt;=0)*(H64&lt;=0)*(J64&lt;=0)*(L64&lt;=0)*(N64&lt;=0))*(P64&gt;0)),Setup!E14,0)))</f>
        <v>0</v>
      </c>
      <c r="R65" s="36" t="n">
        <f aca="false">MAX(0,(R64*(1+Setup!D24/12))-S65)</f>
        <v>0</v>
      </c>
      <c r="S65" s="36" t="n">
        <f aca="false">IF(R64&lt;=0,0,MIN((R64*(1+Setup!D24/12)),IF(ISNUMBER(Setup!E24),Setup!E24,0)+IF((((D64&lt;=0)*(F64&lt;=0)*(H64&lt;=0)*(J64&lt;=0)*(L64&lt;=0)*(N64&lt;=0)*(P64&lt;=0))*(R64&gt;0)),Setup!E14,0)))</f>
        <v>0</v>
      </c>
      <c r="T65" s="2"/>
      <c r="U65" s="37" t="n">
        <f aca="false">SUM(D65,F65,H65,J65,L65,N65,P65,R65)</f>
        <v>0</v>
      </c>
      <c r="V65" s="36" t="n">
        <f aca="false">SUM(E65,G65,I65,K65,M65,O65,Q65,S65)</f>
        <v>0</v>
      </c>
      <c r="W65" s="36" t="n">
        <f aca="false">IF(D64&gt;0,D64*Setup!D17/12,0)+IF(F64&gt;0,F64*Setup!D18/12,0)+IF(H64&gt;0,H64*Setup!D19/12,0)+IF(J64&gt;0,J64*Setup!D20/12,0)+IF(L64&gt;0,L64*Setup!D21/12,0)+IF(N64&gt;0,N64*Setup!D22/12,0)+IF(P64&gt;0,P64*Setup!D23/12,0)+IF(R64&gt;0,R64*Setup!D24/12,0)</f>
        <v>0</v>
      </c>
      <c r="X65" s="2"/>
      <c r="Y65" s="2"/>
    </row>
    <row r="66" customFormat="false" ht="18" hidden="false" customHeight="true" outlineLevel="0" collapsed="false">
      <c r="A66" s="2"/>
      <c r="B66" s="34"/>
      <c r="C66" s="35" t="n">
        <v>58</v>
      </c>
      <c r="D66" s="36" t="n">
        <f aca="false">MAX(0,(D65*(1+Setup!D17/12))-E66)</f>
        <v>0</v>
      </c>
      <c r="E66" s="36" t="n">
        <f aca="false">IF(D65&lt;=0,0,MIN((D65*(1+Setup!D17/12)),IF(ISNUMBER(Setup!E17),Setup!E17,0)+IF((D65&gt;0),Setup!E14,0)))</f>
        <v>0</v>
      </c>
      <c r="F66" s="36" t="n">
        <f aca="false">MAX(0,(F65*(1+Setup!D18/12))-G66)</f>
        <v>0</v>
      </c>
      <c r="G66" s="36" t="n">
        <f aca="false">IF(F65&lt;=0,0,MIN((F65*(1+Setup!D18/12)),IF(ISNUMBER(Setup!E18),Setup!E18,0)+IF((((D65&lt;=0))*(F65&gt;0)),Setup!E14,0)))</f>
        <v>0</v>
      </c>
      <c r="H66" s="36" t="n">
        <f aca="false">MAX(0,(H65*(1+Setup!D19/12))-I66)</f>
        <v>0</v>
      </c>
      <c r="I66" s="36" t="n">
        <f aca="false">IF(H65&lt;=0,0,MIN((H65*(1+Setup!D19/12)),IF(ISNUMBER(Setup!E19),Setup!E19,0)+IF((((D65&lt;=0)*(F65&lt;=0))*(H65&gt;0)),Setup!E14,0)))</f>
        <v>0</v>
      </c>
      <c r="J66" s="36" t="n">
        <f aca="false">MAX(0,(J65*(1+Setup!D20/12))-K66)</f>
        <v>0</v>
      </c>
      <c r="K66" s="36" t="n">
        <f aca="false">IF(J65&lt;=0,0,MIN((J65*(1+Setup!D20/12)),IF(ISNUMBER(Setup!E20),Setup!E20,0)+IF((((D65&lt;=0)*(F65&lt;=0)*(H65&lt;=0))*(J65&gt;0)),Setup!E14,0)))</f>
        <v>0</v>
      </c>
      <c r="L66" s="36" t="n">
        <f aca="false">MAX(0,(L65*(1+Setup!D21/12))-M66)</f>
        <v>0</v>
      </c>
      <c r="M66" s="36" t="n">
        <f aca="false">IF(L65&lt;=0,0,MIN((L65*(1+Setup!D21/12)),IF(ISNUMBER(Setup!E21),Setup!E21,0)+IF((((D65&lt;=0)*(F65&lt;=0)*(H65&lt;=0)*(J65&lt;=0))*(L65&gt;0)),Setup!E14,0)))</f>
        <v>0</v>
      </c>
      <c r="N66" s="36" t="n">
        <f aca="false">MAX(0,(N65*(1+Setup!D22/12))-O66)</f>
        <v>0</v>
      </c>
      <c r="O66" s="36" t="n">
        <f aca="false">IF(N65&lt;=0,0,MIN((N65*(1+Setup!D22/12)),IF(ISNUMBER(Setup!E22),Setup!E22,0)+IF((((D65&lt;=0)*(F65&lt;=0)*(H65&lt;=0)*(J65&lt;=0)*(L65&lt;=0))*(N65&gt;0)),Setup!E14,0)))</f>
        <v>0</v>
      </c>
      <c r="P66" s="36" t="n">
        <f aca="false">MAX(0,(P65*(1+Setup!D23/12))-Q66)</f>
        <v>0</v>
      </c>
      <c r="Q66" s="36" t="n">
        <f aca="false">IF(P65&lt;=0,0,MIN((P65*(1+Setup!D23/12)),IF(ISNUMBER(Setup!E23),Setup!E23,0)+IF((((D65&lt;=0)*(F65&lt;=0)*(H65&lt;=0)*(J65&lt;=0)*(L65&lt;=0)*(N65&lt;=0))*(P65&gt;0)),Setup!E14,0)))</f>
        <v>0</v>
      </c>
      <c r="R66" s="36" t="n">
        <f aca="false">MAX(0,(R65*(1+Setup!D24/12))-S66)</f>
        <v>0</v>
      </c>
      <c r="S66" s="36" t="n">
        <f aca="false">IF(R65&lt;=0,0,MIN((R65*(1+Setup!D24/12)),IF(ISNUMBER(Setup!E24),Setup!E24,0)+IF((((D65&lt;=0)*(F65&lt;=0)*(H65&lt;=0)*(J65&lt;=0)*(L65&lt;=0)*(N65&lt;=0)*(P65&lt;=0))*(R65&gt;0)),Setup!E14,0)))</f>
        <v>0</v>
      </c>
      <c r="T66" s="2"/>
      <c r="U66" s="37" t="n">
        <f aca="false">SUM(D66,F66,H66,J66,L66,N66,P66,R66)</f>
        <v>0</v>
      </c>
      <c r="V66" s="36" t="n">
        <f aca="false">SUM(E66,G66,I66,K66,M66,O66,Q66,S66)</f>
        <v>0</v>
      </c>
      <c r="W66" s="36" t="n">
        <f aca="false">IF(D65&gt;0,D65*Setup!D17/12,0)+IF(F65&gt;0,F65*Setup!D18/12,0)+IF(H65&gt;0,H65*Setup!D19/12,0)+IF(J65&gt;0,J65*Setup!D20/12,0)+IF(L65&gt;0,L65*Setup!D21/12,0)+IF(N65&gt;0,N65*Setup!D22/12,0)+IF(P65&gt;0,P65*Setup!D23/12,0)+IF(R65&gt;0,R65*Setup!D24/12,0)</f>
        <v>0</v>
      </c>
      <c r="X66" s="2"/>
      <c r="Y66" s="2"/>
    </row>
    <row r="67" customFormat="false" ht="18" hidden="false" customHeight="true" outlineLevel="0" collapsed="false">
      <c r="A67" s="2"/>
      <c r="B67" s="34"/>
      <c r="C67" s="35" t="n">
        <v>59</v>
      </c>
      <c r="D67" s="36" t="n">
        <f aca="false">MAX(0,(D66*(1+Setup!D17/12))-E67)</f>
        <v>0</v>
      </c>
      <c r="E67" s="36" t="n">
        <f aca="false">IF(D66&lt;=0,0,MIN((D66*(1+Setup!D17/12)),IF(ISNUMBER(Setup!E17),Setup!E17,0)+IF((D66&gt;0),Setup!E14,0)))</f>
        <v>0</v>
      </c>
      <c r="F67" s="36" t="n">
        <f aca="false">MAX(0,(F66*(1+Setup!D18/12))-G67)</f>
        <v>0</v>
      </c>
      <c r="G67" s="36" t="n">
        <f aca="false">IF(F66&lt;=0,0,MIN((F66*(1+Setup!D18/12)),IF(ISNUMBER(Setup!E18),Setup!E18,0)+IF((((D66&lt;=0))*(F66&gt;0)),Setup!E14,0)))</f>
        <v>0</v>
      </c>
      <c r="H67" s="36" t="n">
        <f aca="false">MAX(0,(H66*(1+Setup!D19/12))-I67)</f>
        <v>0</v>
      </c>
      <c r="I67" s="36" t="n">
        <f aca="false">IF(H66&lt;=0,0,MIN((H66*(1+Setup!D19/12)),IF(ISNUMBER(Setup!E19),Setup!E19,0)+IF((((D66&lt;=0)*(F66&lt;=0))*(H66&gt;0)),Setup!E14,0)))</f>
        <v>0</v>
      </c>
      <c r="J67" s="36" t="n">
        <f aca="false">MAX(0,(J66*(1+Setup!D20/12))-K67)</f>
        <v>0</v>
      </c>
      <c r="K67" s="36" t="n">
        <f aca="false">IF(J66&lt;=0,0,MIN((J66*(1+Setup!D20/12)),IF(ISNUMBER(Setup!E20),Setup!E20,0)+IF((((D66&lt;=0)*(F66&lt;=0)*(H66&lt;=0))*(J66&gt;0)),Setup!E14,0)))</f>
        <v>0</v>
      </c>
      <c r="L67" s="36" t="n">
        <f aca="false">MAX(0,(L66*(1+Setup!D21/12))-M67)</f>
        <v>0</v>
      </c>
      <c r="M67" s="36" t="n">
        <f aca="false">IF(L66&lt;=0,0,MIN((L66*(1+Setup!D21/12)),IF(ISNUMBER(Setup!E21),Setup!E21,0)+IF((((D66&lt;=0)*(F66&lt;=0)*(H66&lt;=0)*(J66&lt;=0))*(L66&gt;0)),Setup!E14,0)))</f>
        <v>0</v>
      </c>
      <c r="N67" s="36" t="n">
        <f aca="false">MAX(0,(N66*(1+Setup!D22/12))-O67)</f>
        <v>0</v>
      </c>
      <c r="O67" s="36" t="n">
        <f aca="false">IF(N66&lt;=0,0,MIN((N66*(1+Setup!D22/12)),IF(ISNUMBER(Setup!E22),Setup!E22,0)+IF((((D66&lt;=0)*(F66&lt;=0)*(H66&lt;=0)*(J66&lt;=0)*(L66&lt;=0))*(N66&gt;0)),Setup!E14,0)))</f>
        <v>0</v>
      </c>
      <c r="P67" s="36" t="n">
        <f aca="false">MAX(0,(P66*(1+Setup!D23/12))-Q67)</f>
        <v>0</v>
      </c>
      <c r="Q67" s="36" t="n">
        <f aca="false">IF(P66&lt;=0,0,MIN((P66*(1+Setup!D23/12)),IF(ISNUMBER(Setup!E23),Setup!E23,0)+IF((((D66&lt;=0)*(F66&lt;=0)*(H66&lt;=0)*(J66&lt;=0)*(L66&lt;=0)*(N66&lt;=0))*(P66&gt;0)),Setup!E14,0)))</f>
        <v>0</v>
      </c>
      <c r="R67" s="36" t="n">
        <f aca="false">MAX(0,(R66*(1+Setup!D24/12))-S67)</f>
        <v>0</v>
      </c>
      <c r="S67" s="36" t="n">
        <f aca="false">IF(R66&lt;=0,0,MIN((R66*(1+Setup!D24/12)),IF(ISNUMBER(Setup!E24),Setup!E24,0)+IF((((D66&lt;=0)*(F66&lt;=0)*(H66&lt;=0)*(J66&lt;=0)*(L66&lt;=0)*(N66&lt;=0)*(P66&lt;=0))*(R66&gt;0)),Setup!E14,0)))</f>
        <v>0</v>
      </c>
      <c r="T67" s="2"/>
      <c r="U67" s="37" t="n">
        <f aca="false">SUM(D67,F67,H67,J67,L67,N67,P67,R67)</f>
        <v>0</v>
      </c>
      <c r="V67" s="36" t="n">
        <f aca="false">SUM(E67,G67,I67,K67,M67,O67,Q67,S67)</f>
        <v>0</v>
      </c>
      <c r="W67" s="36" t="n">
        <f aca="false">IF(D66&gt;0,D66*Setup!D17/12,0)+IF(F66&gt;0,F66*Setup!D18/12,0)+IF(H66&gt;0,H66*Setup!D19/12,0)+IF(J66&gt;0,J66*Setup!D20/12,0)+IF(L66&gt;0,L66*Setup!D21/12,0)+IF(N66&gt;0,N66*Setup!D22/12,0)+IF(P66&gt;0,P66*Setup!D23/12,0)+IF(R66&gt;0,R66*Setup!D24/12,0)</f>
        <v>0</v>
      </c>
      <c r="X67" s="2"/>
      <c r="Y67" s="2"/>
    </row>
    <row r="68" customFormat="false" ht="18" hidden="false" customHeight="true" outlineLevel="0" collapsed="false">
      <c r="A68" s="2"/>
      <c r="B68" s="34"/>
      <c r="C68" s="35" t="n">
        <v>60</v>
      </c>
      <c r="D68" s="36" t="n">
        <f aca="false">MAX(0,(D67*(1+Setup!D17/12))-E68)</f>
        <v>0</v>
      </c>
      <c r="E68" s="36" t="n">
        <f aca="false">IF(D67&lt;=0,0,MIN((D67*(1+Setup!D17/12)),IF(ISNUMBER(Setup!E17),Setup!E17,0)+IF((D67&gt;0),Setup!E14,0)))</f>
        <v>0</v>
      </c>
      <c r="F68" s="36" t="n">
        <f aca="false">MAX(0,(F67*(1+Setup!D18/12))-G68)</f>
        <v>0</v>
      </c>
      <c r="G68" s="36" t="n">
        <f aca="false">IF(F67&lt;=0,0,MIN((F67*(1+Setup!D18/12)),IF(ISNUMBER(Setup!E18),Setup!E18,0)+IF((((D67&lt;=0))*(F67&gt;0)),Setup!E14,0)))</f>
        <v>0</v>
      </c>
      <c r="H68" s="36" t="n">
        <f aca="false">MAX(0,(H67*(1+Setup!D19/12))-I68)</f>
        <v>0</v>
      </c>
      <c r="I68" s="36" t="n">
        <f aca="false">IF(H67&lt;=0,0,MIN((H67*(1+Setup!D19/12)),IF(ISNUMBER(Setup!E19),Setup!E19,0)+IF((((D67&lt;=0)*(F67&lt;=0))*(H67&gt;0)),Setup!E14,0)))</f>
        <v>0</v>
      </c>
      <c r="J68" s="36" t="n">
        <f aca="false">MAX(0,(J67*(1+Setup!D20/12))-K68)</f>
        <v>0</v>
      </c>
      <c r="K68" s="36" t="n">
        <f aca="false">IF(J67&lt;=0,0,MIN((J67*(1+Setup!D20/12)),IF(ISNUMBER(Setup!E20),Setup!E20,0)+IF((((D67&lt;=0)*(F67&lt;=0)*(H67&lt;=0))*(J67&gt;0)),Setup!E14,0)))</f>
        <v>0</v>
      </c>
      <c r="L68" s="36" t="n">
        <f aca="false">MAX(0,(L67*(1+Setup!D21/12))-M68)</f>
        <v>0</v>
      </c>
      <c r="M68" s="36" t="n">
        <f aca="false">IF(L67&lt;=0,0,MIN((L67*(1+Setup!D21/12)),IF(ISNUMBER(Setup!E21),Setup!E21,0)+IF((((D67&lt;=0)*(F67&lt;=0)*(H67&lt;=0)*(J67&lt;=0))*(L67&gt;0)),Setup!E14,0)))</f>
        <v>0</v>
      </c>
      <c r="N68" s="36" t="n">
        <f aca="false">MAX(0,(N67*(1+Setup!D22/12))-O68)</f>
        <v>0</v>
      </c>
      <c r="O68" s="36" t="n">
        <f aca="false">IF(N67&lt;=0,0,MIN((N67*(1+Setup!D22/12)),IF(ISNUMBER(Setup!E22),Setup!E22,0)+IF((((D67&lt;=0)*(F67&lt;=0)*(H67&lt;=0)*(J67&lt;=0)*(L67&lt;=0))*(N67&gt;0)),Setup!E14,0)))</f>
        <v>0</v>
      </c>
      <c r="P68" s="36" t="n">
        <f aca="false">MAX(0,(P67*(1+Setup!D23/12))-Q68)</f>
        <v>0</v>
      </c>
      <c r="Q68" s="36" t="n">
        <f aca="false">IF(P67&lt;=0,0,MIN((P67*(1+Setup!D23/12)),IF(ISNUMBER(Setup!E23),Setup!E23,0)+IF((((D67&lt;=0)*(F67&lt;=0)*(H67&lt;=0)*(J67&lt;=0)*(L67&lt;=0)*(N67&lt;=0))*(P67&gt;0)),Setup!E14,0)))</f>
        <v>0</v>
      </c>
      <c r="R68" s="36" t="n">
        <f aca="false">MAX(0,(R67*(1+Setup!D24/12))-S68)</f>
        <v>0</v>
      </c>
      <c r="S68" s="36" t="n">
        <f aca="false">IF(R67&lt;=0,0,MIN((R67*(1+Setup!D24/12)),IF(ISNUMBER(Setup!E24),Setup!E24,0)+IF((((D67&lt;=0)*(F67&lt;=0)*(H67&lt;=0)*(J67&lt;=0)*(L67&lt;=0)*(N67&lt;=0)*(P67&lt;=0))*(R67&gt;0)),Setup!E14,0)))</f>
        <v>0</v>
      </c>
      <c r="T68" s="2"/>
      <c r="U68" s="37" t="n">
        <f aca="false">SUM(D68,F68,H68,J68,L68,N68,P68,R68)</f>
        <v>0</v>
      </c>
      <c r="V68" s="36" t="n">
        <f aca="false">SUM(E68,G68,I68,K68,M68,O68,Q68,S68)</f>
        <v>0</v>
      </c>
      <c r="W68" s="36" t="n">
        <f aca="false">IF(D67&gt;0,D67*Setup!D17/12,0)+IF(F67&gt;0,F67*Setup!D18/12,0)+IF(H67&gt;0,H67*Setup!D19/12,0)+IF(J67&gt;0,J67*Setup!D20/12,0)+IF(L67&gt;0,L67*Setup!D21/12,0)+IF(N67&gt;0,N67*Setup!D22/12,0)+IF(P67&gt;0,P67*Setup!D23/12,0)+IF(R67&gt;0,R67*Setup!D24/12,0)</f>
        <v>0</v>
      </c>
      <c r="X68" s="2"/>
      <c r="Y68" s="2"/>
    </row>
    <row r="69" customFormat="false" ht="1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customFormat="false" ht="15" hidden="false" customHeight="true" outlineLevel="0" collapsed="false">
      <c r="A70" s="2"/>
      <c r="B70" s="41" t="s">
        <v>40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customFormat="false" ht="15" hidden="false" customHeight="true" outlineLevel="0" collapsed="false">
      <c r="A71" s="2"/>
      <c r="B71" s="8" t="s">
        <v>41</v>
      </c>
      <c r="C71" s="2"/>
      <c r="D71" s="39" t="n">
        <f aca="false">SUM(W9,W10,W11,W12,W13,W14,W15,W16,W17,W18,W19,W20,W21,W22,W23,W24,W25,W26,W27,W28,W29,W30,W31,W32,W33,W34,W35,W36,W37,W38,W39,W40,W41,W42,W43,W44,W45,W46,W47,W48,W49,W50,W51,W52,W53,W54,W55,W56,W57,W58,W59,W60,W61,W62,W63,W64,W65,W66,W67,W68)</f>
        <v>3007.71338345455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customFormat="false" ht="15" hidden="false" customHeight="true" outlineLevel="0" collapsed="false">
      <c r="A72" s="2"/>
      <c r="B72" s="8" t="s">
        <v>42</v>
      </c>
      <c r="C72" s="2"/>
      <c r="D72" s="40" t="n">
        <f aca="false">COUNTIF(U9:U68,"&gt;0")</f>
        <v>46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customFormat="false" ht="15" hidden="false" customHeight="true" outlineLevel="0" collapsed="false">
      <c r="A73" s="2"/>
      <c r="B73" s="8" t="s">
        <v>43</v>
      </c>
      <c r="C73" s="2"/>
      <c r="D73" s="39" t="n">
        <f aca="false">SUM(V9,V10,V11,V12,V13,V14,V15,V16,V17,V18,V19,V20,V21,V22,V23,V24,V25,V26,V27,V28,V29,V30,V31,V32,V33,V34,V35,V36,V37,V38,V39,V40,V41,V42,V43,V44,V45,V46,V47,V48,V49,V50,V51,V52,V53,V54,V55,V56,V57,V58,V59,V60,V61,V62,V63,V64,V65,V66,V67,V68)</f>
        <v>13007.7133834546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customFormat="false" ht="1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customFormat="false" ht="15" hidden="false" customHeight="true" outlineLevel="0" collapsed="false">
      <c r="A75" s="2"/>
      <c r="B75" s="25" t="s">
        <v>44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"/>
      <c r="Y75" s="2"/>
    </row>
    <row r="76" customFormat="false" ht="1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customFormat="false" ht="1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customFormat="false" ht="1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customFormat="false" ht="1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customFormat="false" ht="1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customFormat="false" ht="1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customFormat="false" ht="1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customFormat="false" ht="1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customFormat="false" ht="1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customFormat="false" ht="1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customFormat="false" ht="1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customFormat="false" ht="1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customFormat="false" ht="1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customFormat="false" ht="1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customFormat="false" ht="1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customFormat="false" ht="1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customFormat="false" ht="1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customFormat="false" ht="1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customFormat="false" ht="1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customFormat="false" ht="1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customFormat="false" ht="1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customFormat="false" ht="1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customFormat="false" ht="1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customFormat="false" ht="1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customFormat="false" ht="1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customFormat="false" ht="1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customFormat="false" ht="1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customFormat="false" ht="1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customFormat="false" ht="1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customFormat="false" ht="1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customFormat="false" ht="1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customFormat="false" ht="1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customFormat="false" ht="1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customFormat="false" ht="1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customFormat="false" ht="1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customFormat="false" ht="1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customFormat="false" ht="1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customFormat="false" ht="1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customFormat="false" ht="1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customFormat="false" ht="1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customFormat="false" ht="1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customFormat="false" ht="1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customFormat="false" ht="1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customFormat="false" ht="1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customFormat="false" ht="1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customFormat="false" ht="1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customFormat="false" ht="1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customFormat="false" ht="1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customFormat="false" ht="1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customFormat="false" ht="1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customFormat="false" ht="1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customFormat="false" ht="1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customFormat="false" ht="1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customFormat="false" ht="1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customFormat="false" ht="1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</sheetData>
  <mergeCells count="12">
    <mergeCell ref="B2:W2"/>
    <mergeCell ref="B3:W3"/>
    <mergeCell ref="B4:W4"/>
    <mergeCell ref="D6:E6"/>
    <mergeCell ref="F6:G6"/>
    <mergeCell ref="H6:I6"/>
    <mergeCell ref="J6:K6"/>
    <mergeCell ref="L6:M6"/>
    <mergeCell ref="N6:O6"/>
    <mergeCell ref="P6:Q6"/>
    <mergeCell ref="R6:S6"/>
    <mergeCell ref="B75:W7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2026-03-28T19:30:05Z</dcterms:created>
  <dc:creator>openpyxl</dc:creator>
  <dc:description/>
  <dc:language>en-US</dc:language>
  <cp:lastModifiedBy/>
  <dcterms:modified xsi:type="dcterms:W3CDTF">2026-03-28T19:30:53Z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